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tente06\Desktop\ASSICURAZIONE\Assicurazione 2023-24\"/>
    </mc:Choice>
  </mc:AlternateContent>
  <bookViews>
    <workbookView xWindow="0" yWindow="0" windowWidth="19200" windowHeight="12885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4" i="1" l="1"/>
  <c r="L80" i="1"/>
  <c r="L96" i="1" l="1"/>
  <c r="L95" i="1"/>
  <c r="L93" i="1"/>
  <c r="L94" i="1"/>
  <c r="K105" i="1"/>
  <c r="L102" i="1"/>
  <c r="L92" i="1"/>
  <c r="L91" i="1"/>
  <c r="L90" i="1"/>
  <c r="L89" i="1"/>
  <c r="L86" i="1"/>
  <c r="L85" i="1"/>
  <c r="L81" i="1"/>
  <c r="L79" i="1"/>
  <c r="L78" i="1"/>
  <c r="L76" i="1"/>
  <c r="L75" i="1"/>
  <c r="L74" i="1"/>
  <c r="L73" i="1"/>
  <c r="L72" i="1"/>
  <c r="L71" i="1"/>
  <c r="L70" i="1"/>
  <c r="L68" i="1"/>
  <c r="L67" i="1"/>
  <c r="L66" i="1"/>
  <c r="L65" i="1"/>
  <c r="L64" i="1"/>
  <c r="L63" i="1"/>
  <c r="L62" i="1"/>
  <c r="L61" i="1"/>
  <c r="L60" i="1"/>
  <c r="L59" i="1"/>
  <c r="L58" i="1"/>
  <c r="L55" i="1"/>
  <c r="L54" i="1"/>
  <c r="L53" i="1"/>
  <c r="L52" i="1"/>
  <c r="L50" i="1"/>
  <c r="L49" i="1"/>
  <c r="L48" i="1"/>
  <c r="L45" i="1"/>
  <c r="L44" i="1"/>
  <c r="L43" i="1"/>
  <c r="L42" i="1"/>
  <c r="L41" i="1"/>
  <c r="L40" i="1"/>
  <c r="L39" i="1"/>
  <c r="L38" i="1"/>
  <c r="L34" i="1"/>
  <c r="L33" i="1"/>
  <c r="L32" i="1"/>
  <c r="L31" i="1"/>
  <c r="L30" i="1"/>
  <c r="L28" i="1"/>
  <c r="L27" i="1"/>
  <c r="L26" i="1"/>
  <c r="L25" i="1"/>
  <c r="L24" i="1"/>
  <c r="L23" i="1"/>
  <c r="L22" i="1"/>
  <c r="L20" i="1"/>
  <c r="L15" i="1"/>
  <c r="L14" i="1"/>
  <c r="L13" i="1"/>
  <c r="L12" i="1"/>
  <c r="L11" i="1"/>
  <c r="L10" i="1"/>
  <c r="L9" i="1"/>
  <c r="L8" i="1"/>
  <c r="L7" i="1"/>
  <c r="L6" i="1"/>
  <c r="M88" i="1" l="1"/>
  <c r="M83" i="1"/>
  <c r="M77" i="1"/>
  <c r="M69" i="1"/>
  <c r="M19" i="1"/>
  <c r="M97" i="1"/>
</calcChain>
</file>

<file path=xl/comments1.xml><?xml version="1.0" encoding="utf-8"?>
<comments xmlns="http://schemas.openxmlformats.org/spreadsheetml/2006/main">
  <authors>
    <author>Utente di Microsoft Office</author>
  </authors>
  <commentList>
    <comment ref="K4" authorId="0" shapeId="0">
      <text>
        <r>
          <rPr>
            <b/>
            <sz val="10"/>
            <color indexed="81"/>
            <rFont val="Calibri"/>
            <family val="2"/>
          </rPr>
          <t>Fabio Ferrari: inserire NOME COMPAGNIA e VALORI nella griglia corrispondente</t>
        </r>
      </text>
    </comment>
    <comment ref="C22" authorId="0" shapeId="0">
      <text>
        <r>
          <rPr>
            <b/>
            <sz val="10"/>
            <color indexed="81"/>
            <rFont val="Calibri"/>
            <family val="2"/>
          </rPr>
          <t>FABIO FERRARI: IMMETTERE IL DATO SOLO IN QUESTA RIGA</t>
        </r>
        <r>
          <rPr>
            <sz val="10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<sst xmlns="http://schemas.openxmlformats.org/spreadsheetml/2006/main" count="132" uniqueCount="107">
  <si>
    <r>
      <t>SCUOLA</t>
    </r>
    <r>
      <rPr>
        <i/>
        <sz val="28"/>
        <color theme="8" tint="-0.249977111117893"/>
        <rFont val="Lucida Handwriting Corsivo"/>
      </rPr>
      <t>Check</t>
    </r>
    <r>
      <rPr>
        <sz val="28"/>
        <color theme="8" tint="-0.249977111117893"/>
        <rFont val="Helvetica"/>
        <family val="2"/>
      </rPr>
      <t>®</t>
    </r>
  </si>
  <si>
    <t xml:space="preserve">SEZIONE I - RESPONSABILITA’  CIVILE  VALIDITA' MONDO INTERO - </t>
  </si>
  <si>
    <t>CAPITALE o MASSIMALE RICHIESTO dall'ISTITUTO</t>
  </si>
  <si>
    <t>MASSIMALE PER SINISTRO E  PER ANNO</t>
  </si>
  <si>
    <t>RESPONSABILITA' CIVILE VERSO TERZI - Limite per anno</t>
  </si>
  <si>
    <t>RCO a favore dei Prestatori d’opera (compresa Somministrazione lavoro)</t>
  </si>
  <si>
    <t>Danni da Interruzione o Sospensione di esercizio</t>
  </si>
  <si>
    <t>Per danni da incendio</t>
  </si>
  <si>
    <t>Per responsabilità della Committenza (ivi compresa la committenza auto)</t>
  </si>
  <si>
    <t>COMPRESA</t>
  </si>
  <si>
    <t>Scambi culturali, gemellaggi ecc.</t>
  </si>
  <si>
    <t>Danni a cose trovantesi nell'ambito di esecuzione del lavori presso terzi</t>
  </si>
  <si>
    <t>Responsabilità Civile personale degli alunni in itinere</t>
  </si>
  <si>
    <t>Responsabilità Personale “culpa in educando e in vigilando”</t>
  </si>
  <si>
    <t>Gestione Mense, Bar e Distributori Automatici – Somministrazione Cibi e Bevande</t>
  </si>
  <si>
    <t>SEZIONE II - INFORTUNI VALIDITA' MONDO INTERO (sempre compreso il rischio in itinere e percorso CASA/SCUOLA/CASA)</t>
  </si>
  <si>
    <t>CASO MORTE</t>
  </si>
  <si>
    <r>
      <rPr>
        <b/>
        <sz val="14"/>
        <rFont val="Arial"/>
        <family val="2"/>
      </rPr>
      <t xml:space="preserve">INVALIDITA' PERMANENTE </t>
    </r>
    <r>
      <rPr>
        <sz val="14"/>
        <rFont val="Arial"/>
        <family val="2"/>
      </rPr>
      <t xml:space="preserve">- valutazione e </t>
    </r>
    <r>
      <rPr>
        <b/>
        <sz val="14"/>
        <rFont val="Arial"/>
        <family val="2"/>
      </rPr>
      <t>liquidazione in base alla c.d. "tabella INAIL"</t>
    </r>
  </si>
  <si>
    <r>
      <rPr>
        <b/>
        <sz val="14"/>
        <rFont val="Arial"/>
        <family val="2"/>
      </rPr>
      <t>INVALIDITA' PERMANENTE</t>
    </r>
    <r>
      <rPr>
        <sz val="14"/>
        <rFont val="Arial"/>
        <family val="2"/>
      </rPr>
      <t xml:space="preserve"> - valutazione in base alla c.d. "tabella INAIL" e</t>
    </r>
    <r>
      <rPr>
        <b/>
        <sz val="14"/>
        <rFont val="Arial"/>
        <family val="2"/>
      </rPr>
      <t xml:space="preserve"> liquidazione in base ad altra tabella</t>
    </r>
  </si>
  <si>
    <t>valutazione invalidità permanente al 100% se accertata di grado pari o superiore al 45% del totale</t>
  </si>
  <si>
    <t>valutazione invalidità permanente maggiorata se accertata di grado pari o superiore al 75% del totale</t>
  </si>
  <si>
    <t xml:space="preserve">valutazione invalidità permanente raddoppiata in caso di alunno orfano </t>
  </si>
  <si>
    <t>valutazione invalidità permanente raddoppiata in caso di alunno orfano di entrambi i genitori</t>
  </si>
  <si>
    <t xml:space="preserve">valutazione invalidità permanente maggiorata per alunni orfani se accertata di grado pari o superiore al 75% </t>
  </si>
  <si>
    <t>rimborso spese per adeguamento materiale didattico ed attrezzature a seguito infortunio grave (IP oltre il 75%)</t>
  </si>
  <si>
    <t>RIMBORSO SPESE MEDICHE DA INFORTUNIO - (visite mediche e specialistiche, ticket, diagnostica, apparecchi immobilizzanti ecc.)</t>
  </si>
  <si>
    <t>RIMBORSO SPESE MEDICHE DA INFORTUNIO</t>
  </si>
  <si>
    <t>RIMBORSO SPESE MEDICHE DA INFORTUNIO  per ricoveri superiori a 30 giorni a seguito di infortunio con intervento chirurgico</t>
  </si>
  <si>
    <t>spese odontoiatriche e ortodontiche</t>
  </si>
  <si>
    <t>spese per apparecchi acustici; noleggio/acquisto</t>
  </si>
  <si>
    <t>spese oculistiche comprese lenti e montature (acquisto e riparazione)</t>
  </si>
  <si>
    <t>GARANZIE AGGIUNTIVE (cumulabili con il Rimborso Spese Mediche, ciascuna valida per il relativo capitale massimale)</t>
  </si>
  <si>
    <t>Diaria da Ricovero e Day-hospital</t>
  </si>
  <si>
    <t>SOLO Diaria da ricovero al giorno €</t>
  </si>
  <si>
    <t>SOLO Diaria Day-Hospital €</t>
  </si>
  <si>
    <t>Diaria da Gesso/Immobilizzazione  -  € al giorno</t>
  </si>
  <si>
    <t>Diaria da Gesso/Immobilizzazione  -  n° massimo giorni</t>
  </si>
  <si>
    <t>con assenza da scuola: limite giormaliero di €</t>
  </si>
  <si>
    <t>con presenza da scuola: limite giormaliero di €</t>
  </si>
  <si>
    <t>Danno estetico completo</t>
  </si>
  <si>
    <t>parziale - per danno estetico al viso, limite €</t>
  </si>
  <si>
    <t>parziale - per danno estetico altre parti del corpo, limite €</t>
  </si>
  <si>
    <t>Danno estetico una tantum (a forfait)</t>
  </si>
  <si>
    <t>Spese di accompagnamento casa/scuola/istituto di cura e viceversa - DIARIA GIORNALIERA MASSIMA €</t>
  </si>
  <si>
    <t>Spese di accompagnamento casa/scuola/istituto di cura e viceversa - n° MASSIMO GIORNI</t>
  </si>
  <si>
    <t>Rimborso rette di degenza per ricoveri in strutture no S.S.N. (max 60%)</t>
  </si>
  <si>
    <t xml:space="preserve">Spese per perdita anno scolastico </t>
  </si>
  <si>
    <t>Annullamento interruzione corsi privati a seguito di infortunio</t>
  </si>
  <si>
    <t>Mancato guadagno dei genitori al giorno (per massimo 30 giorni)</t>
  </si>
  <si>
    <t>Stato di coma continuato (RECOVERY HOPE) 100 giorni</t>
  </si>
  <si>
    <t>- danni materiali a seguito di infortunio</t>
  </si>
  <si>
    <t>a vestiario (fino a)</t>
  </si>
  <si>
    <t>a biciclette</t>
  </si>
  <si>
    <t>a strumenti musicali</t>
  </si>
  <si>
    <t>a carrozzelle / tutori per portatori di handicap</t>
  </si>
  <si>
    <r>
      <rPr>
        <b/>
        <sz val="14"/>
        <rFont val="Arial"/>
        <family val="2"/>
      </rPr>
      <t>Invalidità permanente da MALATTIA</t>
    </r>
    <r>
      <rPr>
        <sz val="14"/>
        <rFont val="Arial"/>
        <family val="2"/>
      </rPr>
      <t xml:space="preserve"> in caso di: meningite cerebro spinale, poliomielite, contagio HIV ed EPATITE VIRALE</t>
    </r>
  </si>
  <si>
    <t>Invalidità permanente da: meningite cerebro spinale e poliomielite, (% FRANCHIGIA)</t>
  </si>
  <si>
    <r>
      <rPr>
        <b/>
        <sz val="14"/>
        <rFont val="Arial"/>
        <family val="2"/>
      </rPr>
      <t xml:space="preserve">Invalidità permanente da MALATTIA: </t>
    </r>
    <r>
      <rPr>
        <sz val="14"/>
        <rFont val="Arial"/>
        <family val="2"/>
      </rPr>
      <t>Rimborso forfettario per: meningite cerebro spinale, poliomielite, contagio accidentale HIV ed EPATITE VIRALE</t>
    </r>
  </si>
  <si>
    <t>Infortuni in itinere e trasferimenti interni ed esterni -alunni ed operatori della scuola (compreso pedibus/bicibus)</t>
  </si>
  <si>
    <t>Eventi castrofali-rischio guerra-infortuni aeronautici</t>
  </si>
  <si>
    <t>Calamità naturali-terremoti-inondazioni-alluvioni-eruzioni vulcaniche</t>
  </si>
  <si>
    <t>Anticipo spese a seguito di infortunio</t>
  </si>
  <si>
    <t>SEZIONE III - ASSISTENZA VALIDITA' MONDO INTERO</t>
  </si>
  <si>
    <t>RIMBORSO SPESE MEDICHE - IN CORSO DI VIAGGIO</t>
  </si>
  <si>
    <t>IN GITA E VIAGGIO PER INFORTUNIO / MALATTIA / MALORE
Consulenza Medica Telefonica; Invio Medico e/o Ambulanza; Trasferimento Sanitario; Informazioni Cliniche sul Paziente; Interprete a disposizione; Familiare accanto; Invio Medicinali all'Estero; Rientro dell'assicurato convalescente; Rientro Anticipato; Invio di un sostituto accompagnatore; Traduzione Cartella Clinica; Anticipo Denaro;ecc</t>
  </si>
  <si>
    <t>A SCUOLA PER INFORTUNIO / MALATTIA / MALORE
Consulenza Medica Telefonica; Invio Medico e/o Ambulanza; Trasferimento Sanitario; Informazioni Cliniche sul Paziente</t>
  </si>
  <si>
    <t>ANNULLAMENTO VIAGGI/GITE (per infortunio o malattia)</t>
  </si>
  <si>
    <t>RIMPATRIO SANITARIO</t>
  </si>
  <si>
    <t>SPESE RIMPATRIO SALMA</t>
  </si>
  <si>
    <t>SOCCORSO STRADALE in Italia - per Alunni, Operatori Scolastici, Revisori dei conti e dipendenti in missione</t>
  </si>
  <si>
    <t>SEZIONE IV - ALTRI DANNI AI BENI</t>
  </si>
  <si>
    <t>FURTO E SMARRIMENTO BAGAGLIO</t>
  </si>
  <si>
    <t>DANNI AL VEICOLO DEI REVISORI DEI CONTI E DEI DIPENDENTI IN MISSIONE:
per collisione, urto, ribaltamento, uscita di strada, tumulti popolari, scioperi, terrorismo, vandalismo, sabotaggio, eventi naturali, grandine, incendio, tentato furto, cristalli.</t>
  </si>
  <si>
    <t>FURTO E RAPINA PORTAVALORI</t>
  </si>
  <si>
    <t>DANNI E FURTO DEGLI EFFETTI PERSONALI A SCUOLA, COMPRESE LENTI E MONTATURE</t>
  </si>
  <si>
    <t>SEZIONE V - TUTELA LEGALE (massimale per sinistro e illimitato per anno)</t>
  </si>
  <si>
    <t>Massimale assicurato per sinistro</t>
  </si>
  <si>
    <t>Libera scelta del legale ,spese per procedimenti penali e per delitto doloso ,gestione e definizione di sanzioni amministrative(multe e ammende),violazione delle norme sull'igiene alimentare,violazione delle norme sullo smaltimento dei rifiuti</t>
  </si>
  <si>
    <t>Violazione delle norme sulla privacy,rimborso spese non riconosciute congrue dall'avvocatura di stato, inadempimenti fiscali,amministrativi e tributari.consulenza ed assistenza per cause di lavoro</t>
  </si>
  <si>
    <t>Indennità forfettaria per ricovero con terapia intensiva o intubazione da Covid-19</t>
  </si>
  <si>
    <t>NOTE - GARANZIE AGGIUNTIVE - Indicare secondo lo schema ulteriori garanzie presenti nella proposta</t>
  </si>
  <si>
    <t>Tolleranza</t>
  </si>
  <si>
    <t>PREMIO LORDO PRO CAPITE</t>
  </si>
  <si>
    <t>GARANZIE ACCESSORIE</t>
  </si>
  <si>
    <t>coefficiente di ponderazione economica</t>
  </si>
  <si>
    <t>Sono state contemplate ed inserite le garanzie accessorie che hanno un valore effettivo nell’attività scolastica, ma non specificamente richieste in sede di quotazione/indagine di mercato</t>
  </si>
  <si>
    <t>Attiità e didattica a distanza - DAD e Smart Wokring</t>
  </si>
  <si>
    <t>Responsabilità civile per contagio da Covid</t>
  </si>
  <si>
    <t>Molestie e/o abusi sessuli, atti di bullismo, diffamazione, agressioni e atti violenti</t>
  </si>
  <si>
    <t>Annullamento viaggi per positività accertata da Covid-19</t>
  </si>
  <si>
    <t>Prolungamento soggiorno per positività accertata da Covid-19 - € per giorno</t>
  </si>
  <si>
    <t>Prolungamento soggiorno per positività accertata da Covid-19 - N° max di giorni</t>
  </si>
  <si>
    <t>Indennità forfettaria per ricovero  a seguito contagio da Covid-19</t>
  </si>
  <si>
    <t>Indennità forfettaria da convalescenza post ricovero a seguito di contagio da Covid-19</t>
  </si>
  <si>
    <t>Diaria giornaliera da ricovero a seguito di contagio da Covid-19 € per giorno</t>
  </si>
  <si>
    <t>Diaria giornaliera da ricovero a seguito di contagio da Covid-19 N° max di giorni</t>
  </si>
  <si>
    <t>SEZIONE VI - COVID-19</t>
  </si>
  <si>
    <t>FRANCHIGIE LIMITI di RISARCIMENTO</t>
  </si>
  <si>
    <t>LIMITI SCOPERTI E FRANCHIGIE</t>
  </si>
  <si>
    <t>Da inviarsi via PEC</t>
  </si>
  <si>
    <t>1) All'Istituto Scolastico scrivente</t>
  </si>
  <si>
    <t>2) Private Insurance's Broker srl all'indirizzo: brokerpib@securepec.com</t>
  </si>
  <si>
    <t>DATA E LUOGO DI COMPILAZIONE</t>
  </si>
  <si>
    <t>NOME E COGNOME del Proponente</t>
  </si>
  <si>
    <t>Firma</t>
  </si>
  <si>
    <t>proposta assicurativa   2023-2024</t>
  </si>
  <si>
    <t>ISTITUTO COMPRENSIVO GABRIELI MIRANO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</si>
</sst>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  <numFmt numFmtId="165" formatCode="0.00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548DD4"/>
      <name val="Arial"/>
      <family val="2"/>
    </font>
    <font>
      <b/>
      <sz val="18"/>
      <color rgb="FFFF0000"/>
      <name val="Arial"/>
      <family val="2"/>
    </font>
    <font>
      <b/>
      <sz val="14"/>
      <color rgb="FFFF0000"/>
      <name val="Calibri"/>
      <family val="2"/>
      <scheme val="minor"/>
    </font>
    <font>
      <b/>
      <sz val="14"/>
      <color rgb="FF0070C0"/>
      <name val="Arial"/>
      <family val="2"/>
    </font>
    <font>
      <b/>
      <sz val="14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28"/>
      <color theme="8" tint="-0.249977111117893"/>
      <name val="Helvetica"/>
      <family val="2"/>
    </font>
    <font>
      <i/>
      <sz val="28"/>
      <color theme="8" tint="-0.249977111117893"/>
      <name val="Lucida Handwriting Corsivo"/>
    </font>
    <font>
      <sz val="14"/>
      <color rgb="FF548DD4"/>
      <name val="Arial"/>
      <family val="2"/>
    </font>
    <font>
      <b/>
      <sz val="14"/>
      <color theme="1"/>
      <name val="Arial"/>
      <family val="2"/>
    </font>
    <font>
      <b/>
      <sz val="14"/>
      <color rgb="FFFFFFFF"/>
      <name val="Arial"/>
      <family val="2"/>
    </font>
    <font>
      <b/>
      <sz val="14"/>
      <color theme="0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14"/>
      <color rgb="FFFFFFFF"/>
      <name val="Arial"/>
      <family val="2"/>
    </font>
    <font>
      <b/>
      <sz val="14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sz val="11"/>
      <name val="Calibri"/>
      <family val="2"/>
      <scheme val="minor"/>
    </font>
    <font>
      <b/>
      <sz val="10"/>
      <color indexed="81"/>
      <name val="Calibri"/>
      <family val="2"/>
    </font>
    <font>
      <sz val="10"/>
      <color indexed="81"/>
      <name val="Calibri"/>
      <family val="2"/>
    </font>
    <font>
      <b/>
      <sz val="14"/>
      <color theme="0"/>
      <name val="Calibri"/>
      <family val="2"/>
      <scheme val="minor"/>
    </font>
    <font>
      <b/>
      <sz val="14"/>
      <color theme="4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548DD4"/>
        <bgColor rgb="FF548DD4"/>
      </patternFill>
    </fill>
    <fill>
      <patternFill patternType="solid">
        <fgColor rgb="FF92D050"/>
        <bgColor rgb="FF548DD4"/>
      </patternFill>
    </fill>
    <fill>
      <patternFill patternType="solid">
        <fgColor theme="4" tint="0.59999389629810485"/>
        <bgColor rgb="FF548DD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5490D4"/>
        <bgColor rgb="FF548DD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mediumDashed">
        <color theme="8" tint="-0.24994659260841701"/>
      </left>
      <right style="mediumDashed">
        <color theme="8" tint="-0.24994659260841701"/>
      </right>
      <top style="mediumDashed">
        <color theme="8" tint="-0.24994659260841701"/>
      </top>
      <bottom style="mediumDashed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0" fillId="2" borderId="0" xfId="0" applyFill="1"/>
    <xf numFmtId="0" fontId="2" fillId="2" borderId="0" xfId="0" applyFont="1" applyFill="1"/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/>
    <xf numFmtId="0" fontId="7" fillId="2" borderId="1" xfId="0" applyFont="1" applyFill="1" applyBorder="1" applyAlignment="1" applyProtection="1">
      <alignment horizontal="center" vertical="center" wrapText="1"/>
      <protection locked="0" hidden="1"/>
    </xf>
    <xf numFmtId="0" fontId="8" fillId="2" borderId="0" xfId="0" applyFont="1" applyFill="1" applyAlignment="1" applyProtection="1">
      <alignment horizontal="center" vertical="center" wrapText="1"/>
      <protection locked="0" hidden="1"/>
    </xf>
    <xf numFmtId="0" fontId="7" fillId="2" borderId="0" xfId="0" applyFont="1" applyFill="1" applyAlignment="1" applyProtection="1">
      <alignment horizontal="center" vertical="center" wrapText="1"/>
      <protection locked="0" hidden="1"/>
    </xf>
    <xf numFmtId="165" fontId="9" fillId="2" borderId="0" xfId="0" applyNumberFormat="1" applyFont="1" applyFill="1"/>
    <xf numFmtId="165" fontId="6" fillId="2" borderId="0" xfId="0" applyNumberFormat="1" applyFont="1" applyFill="1"/>
    <xf numFmtId="0" fontId="8" fillId="2" borderId="0" xfId="0" applyFont="1" applyFill="1"/>
    <xf numFmtId="0" fontId="10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3" fillId="2" borderId="0" xfId="0" applyFont="1" applyFill="1" applyAlignment="1" applyProtection="1">
      <alignment horizontal="center" vertical="center" wrapText="1"/>
      <protection locked="0" hidden="1"/>
    </xf>
    <xf numFmtId="0" fontId="14" fillId="4" borderId="2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top" wrapText="1"/>
    </xf>
    <xf numFmtId="44" fontId="17" fillId="0" borderId="8" xfId="0" quotePrefix="1" applyNumberFormat="1" applyFont="1" applyBorder="1" applyAlignment="1" applyProtection="1">
      <alignment horizontal="right" vertical="center" wrapText="1"/>
      <protection locked="0" hidden="1"/>
    </xf>
    <xf numFmtId="49" fontId="16" fillId="0" borderId="6" xfId="0" applyNumberFormat="1" applyFont="1" applyBorder="1" applyAlignment="1">
      <alignment horizontal="left" vertical="center" wrapText="1"/>
    </xf>
    <xf numFmtId="49" fontId="16" fillId="0" borderId="6" xfId="0" applyNumberFormat="1" applyFont="1" applyBorder="1" applyAlignment="1">
      <alignment horizontal="left" vertical="top" wrapText="1"/>
    </xf>
    <xf numFmtId="4" fontId="17" fillId="0" borderId="9" xfId="0" applyNumberFormat="1" applyFont="1" applyBorder="1" applyAlignment="1" applyProtection="1">
      <alignment horizontal="center" vertical="center" wrapText="1"/>
      <protection locked="0" hidden="1"/>
    </xf>
    <xf numFmtId="0" fontId="17" fillId="0" borderId="10" xfId="0" applyFont="1" applyBorder="1" applyAlignment="1" applyProtection="1">
      <alignment horizontal="left" vertical="top"/>
      <protection locked="0"/>
    </xf>
    <xf numFmtId="0" fontId="14" fillId="4" borderId="6" xfId="0" applyFont="1" applyFill="1" applyBorder="1" applyAlignment="1">
      <alignment horizontal="left" vertical="center" wrapText="1"/>
    </xf>
    <xf numFmtId="0" fontId="18" fillId="4" borderId="11" xfId="0" applyFont="1" applyFill="1" applyBorder="1" applyAlignment="1" applyProtection="1">
      <alignment horizontal="left" vertical="center" wrapText="1"/>
      <protection hidden="1"/>
    </xf>
    <xf numFmtId="0" fontId="16" fillId="0" borderId="6" xfId="0" applyFont="1" applyBorder="1" applyAlignment="1">
      <alignment horizontal="left" vertical="top" wrapText="1" indent="2"/>
    </xf>
    <xf numFmtId="0" fontId="17" fillId="0" borderId="12" xfId="0" applyFont="1" applyBorder="1" applyAlignment="1">
      <alignment horizontal="left" vertical="top" wrapText="1" indent="2"/>
    </xf>
    <xf numFmtId="0" fontId="19" fillId="6" borderId="6" xfId="0" applyFont="1" applyFill="1" applyBorder="1" applyAlignment="1">
      <alignment horizontal="left" vertical="top" wrapText="1"/>
    </xf>
    <xf numFmtId="0" fontId="16" fillId="7" borderId="13" xfId="0" applyFont="1" applyFill="1" applyBorder="1" applyAlignment="1" applyProtection="1">
      <alignment horizontal="left" vertical="center"/>
      <protection hidden="1"/>
    </xf>
    <xf numFmtId="44" fontId="17" fillId="0" borderId="8" xfId="0" applyNumberFormat="1" applyFont="1" applyBorder="1" applyAlignment="1" applyProtection="1">
      <alignment horizontal="right" vertical="center" wrapText="1"/>
      <protection locked="0" hidden="1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4" fillId="4" borderId="6" xfId="0" applyFont="1" applyFill="1" applyBorder="1" applyAlignment="1">
      <alignment horizontal="left" vertical="top" wrapText="1"/>
    </xf>
    <xf numFmtId="0" fontId="14" fillId="4" borderId="13" xfId="0" applyFont="1" applyFill="1" applyBorder="1" applyAlignment="1" applyProtection="1">
      <alignment horizontal="left" vertical="center" wrapText="1"/>
      <protection hidden="1"/>
    </xf>
    <xf numFmtId="44" fontId="17" fillId="0" borderId="14" xfId="0" applyNumberFormat="1" applyFont="1" applyBorder="1" applyAlignment="1" applyProtection="1">
      <alignment horizontal="right" vertical="center"/>
      <protection locked="0" hidden="1"/>
    </xf>
    <xf numFmtId="0" fontId="16" fillId="0" borderId="6" xfId="0" applyFont="1" applyBorder="1" applyAlignment="1">
      <alignment horizontal="left" vertical="center" wrapText="1"/>
    </xf>
    <xf numFmtId="1" fontId="17" fillId="0" borderId="14" xfId="0" applyNumberFormat="1" applyFont="1" applyBorder="1" applyAlignment="1" applyProtection="1">
      <alignment horizontal="center" vertical="center"/>
      <protection locked="0" hidden="1"/>
    </xf>
    <xf numFmtId="0" fontId="19" fillId="7" borderId="6" xfId="0" quotePrefix="1" applyFont="1" applyFill="1" applyBorder="1" applyAlignment="1">
      <alignment horizontal="left" vertical="top" wrapText="1"/>
    </xf>
    <xf numFmtId="0" fontId="19" fillId="7" borderId="15" xfId="0" quotePrefix="1" applyFont="1" applyFill="1" applyBorder="1" applyAlignment="1" applyProtection="1">
      <alignment horizontal="left" vertical="top" wrapText="1"/>
      <protection hidden="1"/>
    </xf>
    <xf numFmtId="10" fontId="17" fillId="0" borderId="14" xfId="0" applyNumberFormat="1" applyFont="1" applyBorder="1" applyAlignment="1" applyProtection="1">
      <alignment horizontal="center" vertical="center"/>
      <protection locked="0" hidden="1"/>
    </xf>
    <xf numFmtId="0" fontId="16" fillId="0" borderId="6" xfId="0" quotePrefix="1" applyFont="1" applyBorder="1" applyAlignment="1">
      <alignment horizontal="left" vertical="top" wrapText="1"/>
    </xf>
    <xf numFmtId="0" fontId="18" fillId="4" borderId="15" xfId="0" applyFont="1" applyFill="1" applyBorder="1" applyAlignment="1" applyProtection="1">
      <alignment horizontal="left" vertical="center" wrapText="1"/>
      <protection hidden="1"/>
    </xf>
    <xf numFmtId="0" fontId="17" fillId="0" borderId="6" xfId="0" applyFont="1" applyBorder="1" applyAlignment="1">
      <alignment horizontal="left" vertical="top" wrapText="1"/>
    </xf>
    <xf numFmtId="44" fontId="17" fillId="0" borderId="14" xfId="0" quotePrefix="1" applyNumberFormat="1" applyFont="1" applyBorder="1" applyAlignment="1" applyProtection="1">
      <alignment horizontal="right" vertical="center"/>
      <protection locked="0" hidden="1"/>
    </xf>
    <xf numFmtId="0" fontId="17" fillId="0" borderId="13" xfId="0" applyFont="1" applyBorder="1" applyAlignment="1" applyProtection="1">
      <alignment horizontal="left" vertical="center"/>
      <protection locked="0" hidden="1"/>
    </xf>
    <xf numFmtId="44" fontId="20" fillId="8" borderId="16" xfId="0" applyNumberFormat="1" applyFont="1" applyFill="1" applyBorder="1" applyAlignment="1" applyProtection="1">
      <alignment horizontal="right" vertical="center"/>
      <protection locked="0" hidden="1"/>
    </xf>
    <xf numFmtId="0" fontId="17" fillId="0" borderId="5" xfId="0" applyFont="1" applyBorder="1" applyAlignment="1" applyProtection="1">
      <alignment horizontal="left" vertical="top" wrapText="1"/>
      <protection locked="0"/>
    </xf>
    <xf numFmtId="44" fontId="17" fillId="8" borderId="14" xfId="0" applyNumberFormat="1" applyFont="1" applyFill="1" applyBorder="1" applyAlignment="1" applyProtection="1">
      <alignment horizontal="right" vertical="center"/>
      <protection hidden="1"/>
    </xf>
    <xf numFmtId="0" fontId="16" fillId="0" borderId="17" xfId="0" applyFont="1" applyBorder="1" applyAlignment="1" applyProtection="1">
      <alignment horizontal="left" vertical="top"/>
      <protection locked="0"/>
    </xf>
    <xf numFmtId="0" fontId="17" fillId="0" borderId="19" xfId="0" applyFont="1" applyBorder="1" applyAlignment="1" applyProtection="1">
      <alignment horizontal="left" vertical="center"/>
      <protection locked="0" hidden="1"/>
    </xf>
    <xf numFmtId="0" fontId="16" fillId="0" borderId="5" xfId="0" applyFont="1" applyBorder="1" applyAlignment="1" applyProtection="1">
      <alignment horizontal="left" vertical="top"/>
      <protection locked="0"/>
    </xf>
    <xf numFmtId="0" fontId="17" fillId="0" borderId="14" xfId="0" applyFont="1" applyBorder="1" applyAlignment="1" applyProtection="1">
      <alignment horizontal="left" vertical="center"/>
      <protection locked="0" hidden="1"/>
    </xf>
    <xf numFmtId="9" fontId="17" fillId="0" borderId="14" xfId="2" applyFont="1" applyBorder="1" applyAlignment="1" applyProtection="1">
      <alignment horizontal="center" vertical="center"/>
      <protection locked="0" hidden="1"/>
    </xf>
    <xf numFmtId="0" fontId="19" fillId="0" borderId="5" xfId="0" applyFont="1" applyBorder="1" applyAlignment="1">
      <alignment horizontal="left" vertical="center"/>
    </xf>
    <xf numFmtId="164" fontId="17" fillId="0" borderId="14" xfId="1" applyFont="1" applyBorder="1" applyAlignment="1" applyProtection="1">
      <alignment horizontal="center" vertical="center"/>
      <protection locked="0" hidden="1"/>
    </xf>
    <xf numFmtId="0" fontId="22" fillId="2" borderId="0" xfId="0" applyFont="1" applyFill="1"/>
    <xf numFmtId="0" fontId="21" fillId="0" borderId="0" xfId="0" applyFont="1" applyAlignment="1">
      <alignment horizontal="right" vertical="top"/>
    </xf>
    <xf numFmtId="0" fontId="8" fillId="2" borderId="0" xfId="0" applyFont="1" applyFill="1" applyAlignment="1" applyProtection="1">
      <alignment horizontal="right" vertical="top"/>
      <protection hidden="1"/>
    </xf>
    <xf numFmtId="0" fontId="19" fillId="2" borderId="0" xfId="0" applyFont="1" applyFill="1"/>
    <xf numFmtId="165" fontId="8" fillId="2" borderId="0" xfId="0" applyNumberFormat="1" applyFont="1" applyFill="1"/>
    <xf numFmtId="0" fontId="19" fillId="2" borderId="5" xfId="0" applyFont="1" applyFill="1" applyBorder="1" applyAlignment="1">
      <alignment horizontal="left" vertical="top" wrapText="1"/>
    </xf>
    <xf numFmtId="0" fontId="20" fillId="2" borderId="0" xfId="0" applyFont="1" applyFill="1"/>
    <xf numFmtId="0" fontId="20" fillId="2" borderId="0" xfId="0" applyFont="1" applyFill="1" applyAlignment="1" applyProtection="1">
      <alignment horizontal="left" vertical="top"/>
      <protection hidden="1"/>
    </xf>
    <xf numFmtId="0" fontId="3" fillId="2" borderId="0" xfId="0" applyFont="1" applyFill="1"/>
    <xf numFmtId="0" fontId="2" fillId="0" borderId="0" xfId="0" applyFont="1"/>
    <xf numFmtId="165" fontId="15" fillId="2" borderId="0" xfId="0" applyNumberFormat="1" applyFont="1" applyFill="1"/>
    <xf numFmtId="0" fontId="15" fillId="2" borderId="0" xfId="0" applyFont="1" applyFill="1"/>
    <xf numFmtId="0" fontId="25" fillId="2" borderId="0" xfId="0" applyFont="1" applyFill="1"/>
    <xf numFmtId="0" fontId="15" fillId="2" borderId="0" xfId="0" applyFont="1" applyFill="1" applyAlignment="1" applyProtection="1">
      <alignment horizontal="left" vertical="center"/>
      <protection locked="0" hidden="1"/>
    </xf>
    <xf numFmtId="0" fontId="15" fillId="2" borderId="0" xfId="0" applyFont="1" applyFill="1" applyAlignment="1" applyProtection="1">
      <alignment horizontal="left" vertical="center"/>
      <protection hidden="1"/>
    </xf>
    <xf numFmtId="2" fontId="15" fillId="2" borderId="0" xfId="0" applyNumberFormat="1" applyFont="1" applyFill="1" applyAlignment="1" applyProtection="1">
      <alignment horizontal="left" vertical="center"/>
      <protection hidden="1"/>
    </xf>
    <xf numFmtId="165" fontId="25" fillId="2" borderId="0" xfId="0" applyNumberFormat="1" applyFont="1" applyFill="1"/>
    <xf numFmtId="165" fontId="15" fillId="2" borderId="0" xfId="0" applyNumberFormat="1" applyFont="1" applyFill="1" applyAlignment="1">
      <alignment vertical="center"/>
    </xf>
    <xf numFmtId="4" fontId="17" fillId="0" borderId="13" xfId="0" applyNumberFormat="1" applyFont="1" applyBorder="1" applyAlignment="1" applyProtection="1">
      <alignment horizontal="center" vertical="center" wrapText="1"/>
      <protection locked="0" hidden="1"/>
    </xf>
    <xf numFmtId="0" fontId="15" fillId="0" borderId="0" xfId="0" applyFont="1" applyAlignment="1" applyProtection="1">
      <alignment horizontal="left" vertical="center"/>
      <protection locked="0" hidden="1"/>
    </xf>
    <xf numFmtId="165" fontId="15" fillId="0" borderId="0" xfId="0" applyNumberFormat="1" applyFont="1"/>
    <xf numFmtId="44" fontId="17" fillId="0" borderId="8" xfId="0" quotePrefix="1" applyNumberFormat="1" applyFont="1" applyBorder="1" applyAlignment="1" applyProtection="1">
      <alignment horizontal="center" vertical="center" wrapText="1"/>
      <protection locked="0" hidden="1"/>
    </xf>
    <xf numFmtId="0" fontId="3" fillId="0" borderId="0" xfId="0" applyFont="1"/>
    <xf numFmtId="165" fontId="25" fillId="0" borderId="0" xfId="0" applyNumberFormat="1" applyFont="1"/>
    <xf numFmtId="0" fontId="15" fillId="0" borderId="0" xfId="0" applyFont="1"/>
    <xf numFmtId="0" fontId="25" fillId="0" borderId="0" xfId="0" applyFont="1"/>
    <xf numFmtId="0" fontId="17" fillId="0" borderId="10" xfId="0" applyFont="1" applyBorder="1" applyAlignment="1" applyProtection="1">
      <alignment horizontal="left" vertical="top" wrapText="1"/>
      <protection locked="0"/>
    </xf>
    <xf numFmtId="44" fontId="17" fillId="0" borderId="13" xfId="0" quotePrefix="1" applyNumberFormat="1" applyFont="1" applyBorder="1" applyAlignment="1" applyProtection="1">
      <alignment horizontal="center" vertical="center" wrapText="1"/>
      <protection locked="0" hidden="1"/>
    </xf>
    <xf numFmtId="0" fontId="17" fillId="0" borderId="17" xfId="0" applyFont="1" applyBorder="1" applyAlignment="1" applyProtection="1">
      <alignment horizontal="left" vertical="top"/>
      <protection locked="0"/>
    </xf>
    <xf numFmtId="49" fontId="16" fillId="0" borderId="20" xfId="0" applyNumberFormat="1" applyFont="1" applyBorder="1" applyAlignment="1">
      <alignment horizontal="left" vertical="top" wrapText="1"/>
    </xf>
    <xf numFmtId="0" fontId="15" fillId="0" borderId="0" xfId="0" applyFont="1" applyAlignment="1" applyProtection="1">
      <alignment horizontal="left" vertical="center"/>
      <protection hidden="1"/>
    </xf>
    <xf numFmtId="165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8" fillId="2" borderId="0" xfId="0" applyFont="1" applyFill="1" applyAlignment="1" applyProtection="1">
      <alignment horizontal="center" wrapText="1"/>
      <protection locked="0" hidden="1"/>
    </xf>
    <xf numFmtId="165" fontId="6" fillId="2" borderId="0" xfId="0" applyNumberFormat="1" applyFont="1" applyFill="1" applyAlignment="1">
      <alignment vertical="center"/>
    </xf>
    <xf numFmtId="2" fontId="26" fillId="2" borderId="0" xfId="0" applyNumberFormat="1" applyFont="1" applyFill="1"/>
    <xf numFmtId="0" fontId="26" fillId="2" borderId="0" xfId="0" applyFont="1" applyFill="1"/>
    <xf numFmtId="0" fontId="19" fillId="2" borderId="0" xfId="0" applyFont="1" applyFill="1" applyAlignment="1" applyProtection="1">
      <alignment horizontal="center" vertical="top" wrapText="1"/>
      <protection hidden="1"/>
    </xf>
    <xf numFmtId="0" fontId="16" fillId="2" borderId="0" xfId="0" applyFont="1" applyFill="1"/>
    <xf numFmtId="165" fontId="19" fillId="2" borderId="0" xfId="0" applyNumberFormat="1" applyFont="1" applyFill="1"/>
    <xf numFmtId="165" fontId="27" fillId="2" borderId="0" xfId="0" applyNumberFormat="1" applyFont="1" applyFill="1"/>
    <xf numFmtId="165" fontId="28" fillId="2" borderId="0" xfId="0" applyNumberFormat="1" applyFont="1" applyFill="1"/>
    <xf numFmtId="0" fontId="4" fillId="3" borderId="0" xfId="0" applyFont="1" applyFill="1" applyAlignment="1">
      <alignment vertical="center"/>
    </xf>
    <xf numFmtId="44" fontId="14" fillId="5" borderId="22" xfId="0" applyNumberFormat="1" applyFont="1" applyFill="1" applyBorder="1" applyAlignment="1">
      <alignment horizontal="center" vertical="center" wrapText="1"/>
    </xf>
    <xf numFmtId="44" fontId="14" fillId="5" borderId="23" xfId="0" applyNumberFormat="1" applyFont="1" applyFill="1" applyBorder="1" applyAlignment="1">
      <alignment horizontal="center" vertical="center" wrapText="1"/>
    </xf>
    <xf numFmtId="44" fontId="17" fillId="0" borderId="21" xfId="0" quotePrefix="1" applyNumberFormat="1" applyFont="1" applyBorder="1" applyAlignment="1" applyProtection="1">
      <alignment horizontal="right" vertical="center" wrapText="1"/>
      <protection locked="0" hidden="1"/>
    </xf>
    <xf numFmtId="4" fontId="17" fillId="0" borderId="21" xfId="0" applyNumberFormat="1" applyFont="1" applyBorder="1" applyAlignment="1" applyProtection="1">
      <alignment horizontal="center" vertical="center" wrapText="1"/>
      <protection locked="0" hidden="1"/>
    </xf>
    <xf numFmtId="44" fontId="17" fillId="0" borderId="21" xfId="0" quotePrefix="1" applyNumberFormat="1" applyFont="1" applyBorder="1" applyAlignment="1" applyProtection="1">
      <alignment horizontal="center" vertical="center" wrapText="1"/>
      <protection locked="0" hidden="1"/>
    </xf>
    <xf numFmtId="44" fontId="14" fillId="5" borderId="21" xfId="0" applyNumberFormat="1" applyFont="1" applyFill="1" applyBorder="1" applyAlignment="1" applyProtection="1">
      <alignment horizontal="center" vertical="center" wrapText="1"/>
      <protection hidden="1"/>
    </xf>
    <xf numFmtId="44" fontId="17" fillId="0" borderId="21" xfId="0" applyNumberFormat="1" applyFont="1" applyBorder="1" applyAlignment="1" applyProtection="1">
      <alignment horizontal="right" vertical="center" wrapText="1"/>
      <protection locked="0" hidden="1"/>
    </xf>
    <xf numFmtId="4" fontId="16" fillId="0" borderId="21" xfId="0" applyNumberFormat="1" applyFont="1" applyBorder="1" applyAlignment="1" applyProtection="1">
      <alignment horizontal="center" vertical="center" wrapText="1"/>
      <protection locked="0" hidden="1"/>
    </xf>
    <xf numFmtId="44" fontId="17" fillId="0" borderId="21" xfId="0" applyNumberFormat="1" applyFont="1" applyBorder="1" applyAlignment="1" applyProtection="1">
      <alignment horizontal="right" vertical="center"/>
      <protection locked="0" hidden="1"/>
    </xf>
    <xf numFmtId="1" fontId="17" fillId="0" borderId="21" xfId="0" applyNumberFormat="1" applyFont="1" applyBorder="1" applyAlignment="1" applyProtection="1">
      <alignment horizontal="center" vertical="center"/>
      <protection locked="0" hidden="1"/>
    </xf>
    <xf numFmtId="44" fontId="16" fillId="0" borderId="21" xfId="0" applyNumberFormat="1" applyFont="1" applyBorder="1" applyAlignment="1" applyProtection="1">
      <alignment horizontal="right" vertical="center"/>
      <protection locked="0" hidden="1"/>
    </xf>
    <xf numFmtId="10" fontId="17" fillId="0" borderId="21" xfId="0" applyNumberFormat="1" applyFont="1" applyBorder="1" applyAlignment="1" applyProtection="1">
      <alignment horizontal="center" vertical="center"/>
      <protection locked="0" hidden="1"/>
    </xf>
    <xf numFmtId="44" fontId="17" fillId="0" borderId="21" xfId="0" applyNumberFormat="1" applyFont="1" applyBorder="1" applyAlignment="1" applyProtection="1">
      <alignment horizontal="center" vertical="center"/>
      <protection locked="0" hidden="1"/>
    </xf>
    <xf numFmtId="0" fontId="17" fillId="0" borderId="21" xfId="0" applyFont="1" applyBorder="1" applyAlignment="1" applyProtection="1">
      <alignment horizontal="left" vertical="center"/>
      <protection locked="0" hidden="1"/>
    </xf>
    <xf numFmtId="44" fontId="14" fillId="5" borderId="21" xfId="0" applyNumberFormat="1" applyFont="1" applyFill="1" applyBorder="1" applyAlignment="1" applyProtection="1">
      <alignment horizontal="center" vertical="center" wrapText="1"/>
      <protection locked="0" hidden="1"/>
    </xf>
    <xf numFmtId="9" fontId="17" fillId="0" borderId="21" xfId="2" applyFont="1" applyBorder="1" applyAlignment="1" applyProtection="1">
      <alignment horizontal="center" vertical="center"/>
      <protection locked="0" hidden="1"/>
    </xf>
    <xf numFmtId="164" fontId="17" fillId="0" borderId="21" xfId="1" applyFont="1" applyBorder="1" applyAlignment="1" applyProtection="1">
      <alignment horizontal="center" vertical="center"/>
      <protection locked="0" hidden="1"/>
    </xf>
    <xf numFmtId="44" fontId="14" fillId="9" borderId="21" xfId="0" applyNumberFormat="1" applyFont="1" applyFill="1" applyBorder="1" applyAlignment="1">
      <alignment horizontal="center" vertical="center" wrapText="1"/>
    </xf>
    <xf numFmtId="44" fontId="17" fillId="10" borderId="21" xfId="0" quotePrefix="1" applyNumberFormat="1" applyFont="1" applyFill="1" applyBorder="1" applyAlignment="1" applyProtection="1">
      <alignment horizontal="right" vertical="center" wrapText="1"/>
      <protection locked="0" hidden="1"/>
    </xf>
    <xf numFmtId="4" fontId="17" fillId="10" borderId="21" xfId="0" applyNumberFormat="1" applyFont="1" applyFill="1" applyBorder="1" applyAlignment="1" applyProtection="1">
      <alignment horizontal="center" vertical="center" wrapText="1"/>
      <protection locked="0" hidden="1"/>
    </xf>
    <xf numFmtId="44" fontId="17" fillId="10" borderId="21" xfId="0" quotePrefix="1" applyNumberFormat="1" applyFont="1" applyFill="1" applyBorder="1" applyAlignment="1" applyProtection="1">
      <alignment horizontal="center" vertical="center" wrapText="1"/>
      <protection locked="0" hidden="1"/>
    </xf>
    <xf numFmtId="44" fontId="14" fillId="9" borderId="21" xfId="0" applyNumberFormat="1" applyFont="1" applyFill="1" applyBorder="1" applyAlignment="1" applyProtection="1">
      <alignment horizontal="center" vertical="center" wrapText="1"/>
      <protection hidden="1"/>
    </xf>
    <xf numFmtId="44" fontId="14" fillId="6" borderId="21" xfId="0" applyNumberFormat="1" applyFont="1" applyFill="1" applyBorder="1" applyAlignment="1" applyProtection="1">
      <alignment horizontal="center" vertical="center" wrapText="1"/>
      <protection hidden="1"/>
    </xf>
    <xf numFmtId="44" fontId="17" fillId="10" borderId="21" xfId="0" applyNumberFormat="1" applyFont="1" applyFill="1" applyBorder="1" applyAlignment="1" applyProtection="1">
      <alignment horizontal="right" vertical="center" wrapText="1"/>
      <protection locked="0" hidden="1"/>
    </xf>
    <xf numFmtId="4" fontId="16" fillId="10" borderId="21" xfId="0" applyNumberFormat="1" applyFont="1" applyFill="1" applyBorder="1" applyAlignment="1" applyProtection="1">
      <alignment horizontal="center" vertical="center" wrapText="1"/>
      <protection locked="0" hidden="1"/>
    </xf>
    <xf numFmtId="44" fontId="17" fillId="10" borderId="21" xfId="0" applyNumberFormat="1" applyFont="1" applyFill="1" applyBorder="1" applyAlignment="1" applyProtection="1">
      <alignment horizontal="right" vertical="center"/>
      <protection locked="0" hidden="1"/>
    </xf>
    <xf numFmtId="1" fontId="17" fillId="10" borderId="21" xfId="0" applyNumberFormat="1" applyFont="1" applyFill="1" applyBorder="1" applyAlignment="1" applyProtection="1">
      <alignment horizontal="center" vertical="center"/>
      <protection locked="0" hidden="1"/>
    </xf>
    <xf numFmtId="44" fontId="16" fillId="10" borderId="21" xfId="0" applyNumberFormat="1" applyFont="1" applyFill="1" applyBorder="1" applyAlignment="1" applyProtection="1">
      <alignment horizontal="right" vertical="center"/>
      <protection locked="0" hidden="1"/>
    </xf>
    <xf numFmtId="10" fontId="17" fillId="10" borderId="21" xfId="0" applyNumberFormat="1" applyFont="1" applyFill="1" applyBorder="1" applyAlignment="1" applyProtection="1">
      <alignment horizontal="center" vertical="center"/>
      <protection locked="0" hidden="1"/>
    </xf>
    <xf numFmtId="0" fontId="17" fillId="10" borderId="21" xfId="0" applyFont="1" applyFill="1" applyBorder="1" applyAlignment="1" applyProtection="1">
      <alignment horizontal="left" vertical="center"/>
      <protection locked="0" hidden="1"/>
    </xf>
    <xf numFmtId="44" fontId="14" fillId="9" borderId="21" xfId="0" applyNumberFormat="1" applyFont="1" applyFill="1" applyBorder="1" applyAlignment="1" applyProtection="1">
      <alignment horizontal="center" vertical="center" wrapText="1"/>
      <protection locked="0" hidden="1"/>
    </xf>
    <xf numFmtId="9" fontId="17" fillId="10" borderId="21" xfId="2" applyFont="1" applyFill="1" applyBorder="1" applyAlignment="1" applyProtection="1">
      <alignment horizontal="center" vertical="center"/>
      <protection locked="0" hidden="1"/>
    </xf>
    <xf numFmtId="164" fontId="17" fillId="10" borderId="21" xfId="1" applyFont="1" applyFill="1" applyBorder="1" applyAlignment="1" applyProtection="1">
      <alignment horizontal="center" vertical="center"/>
      <protection locked="0" hidden="1"/>
    </xf>
    <xf numFmtId="0" fontId="15" fillId="2" borderId="0" xfId="0" applyFont="1" applyFill="1" applyAlignment="1" applyProtection="1">
      <alignment horizontal="center" vertical="top" wrapText="1"/>
      <protection hidden="1"/>
    </xf>
    <xf numFmtId="0" fontId="16" fillId="0" borderId="3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2" borderId="18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 vertical="center"/>
    </xf>
    <xf numFmtId="165" fontId="16" fillId="2" borderId="5" xfId="0" applyNumberFormat="1" applyFont="1" applyFill="1" applyBorder="1" applyAlignment="1">
      <alignment horizontal="center" vertical="center"/>
    </xf>
    <xf numFmtId="14" fontId="16" fillId="2" borderId="5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colors>
    <mruColors>
      <color rgb="FF5490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160985</xdr:rowOff>
    </xdr:from>
    <xdr:to>
      <xdr:col>0</xdr:col>
      <xdr:colOff>3970020</xdr:colOff>
      <xdr:row>1</xdr:row>
      <xdr:rowOff>794841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xmlns="" id="{DFE48E81-FC0F-4C15-9F4E-BCEDE5B0969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0985"/>
          <a:ext cx="3970020" cy="91579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8"/>
  <sheetViews>
    <sheetView tabSelected="1" zoomScale="75" zoomScaleNormal="75" workbookViewId="0">
      <selection activeCell="D5" sqref="D5"/>
    </sheetView>
  </sheetViews>
  <sheetFormatPr defaultRowHeight="15" x14ac:dyDescent="0.25"/>
  <cols>
    <col min="1" max="1" width="83.28515625" customWidth="1"/>
    <col min="2" max="2" width="31" customWidth="1"/>
    <col min="3" max="3" width="3" style="62" customWidth="1"/>
    <col min="4" max="4" width="26.28515625" style="62" customWidth="1"/>
    <col min="5" max="5" width="7.7109375" style="62" customWidth="1"/>
    <col min="6" max="6" width="34.7109375" customWidth="1"/>
    <col min="7" max="7" width="34.7109375" style="62" customWidth="1"/>
    <col min="8" max="8" width="12" style="62" customWidth="1"/>
    <col min="9" max="10" width="11.7109375" style="62" customWidth="1"/>
    <col min="11" max="11" width="27.5703125" customWidth="1"/>
    <col min="12" max="13" width="1" style="62" customWidth="1"/>
  </cols>
  <sheetData>
    <row r="1" spans="1:14" ht="23.45" customHeight="1" thickBot="1" x14ac:dyDescent="0.35">
      <c r="A1" s="1"/>
      <c r="C1" s="2"/>
      <c r="D1" s="2"/>
      <c r="E1" s="2"/>
      <c r="F1" s="96"/>
      <c r="G1" s="96"/>
      <c r="H1" s="96"/>
      <c r="I1" s="96"/>
      <c r="J1" s="3"/>
      <c r="K1" s="1"/>
      <c r="L1" s="4"/>
      <c r="M1" s="4"/>
      <c r="N1" s="1"/>
    </row>
    <row r="2" spans="1:14" ht="57" customHeight="1" thickBot="1" x14ac:dyDescent="0.35">
      <c r="A2" s="1"/>
      <c r="B2" s="5" t="s">
        <v>106</v>
      </c>
      <c r="C2" s="6"/>
      <c r="D2" s="87"/>
      <c r="E2" s="6"/>
      <c r="F2" s="96"/>
      <c r="G2" s="96"/>
      <c r="H2" s="96"/>
      <c r="I2" s="96"/>
      <c r="J2" s="3"/>
      <c r="K2" s="1"/>
      <c r="L2" s="4"/>
      <c r="M2" s="4"/>
      <c r="N2" s="1"/>
    </row>
    <row r="3" spans="1:14" ht="18.75" x14ac:dyDescent="0.3">
      <c r="A3" s="1"/>
      <c r="B3" s="7"/>
      <c r="C3" s="6"/>
      <c r="D3" s="6"/>
      <c r="E3" s="6"/>
      <c r="F3" s="1"/>
      <c r="G3" s="8"/>
      <c r="H3" s="9"/>
      <c r="I3" s="10"/>
      <c r="J3" s="10"/>
      <c r="K3" s="1"/>
      <c r="L3" s="4"/>
      <c r="M3" s="4"/>
      <c r="N3" s="1"/>
    </row>
    <row r="4" spans="1:14" ht="39" x14ac:dyDescent="0.3">
      <c r="A4" s="11" t="s">
        <v>0</v>
      </c>
      <c r="B4" s="12" t="s">
        <v>105</v>
      </c>
      <c r="C4" s="2"/>
      <c r="D4" s="2"/>
      <c r="E4" s="2"/>
      <c r="F4" s="13"/>
      <c r="G4" s="8"/>
      <c r="H4" s="9"/>
      <c r="I4" s="10"/>
      <c r="J4" s="10"/>
      <c r="K4" s="13"/>
      <c r="L4" s="4"/>
      <c r="M4" s="4"/>
      <c r="N4" s="1"/>
    </row>
    <row r="5" spans="1:14" ht="76.150000000000006" customHeight="1" x14ac:dyDescent="0.3">
      <c r="A5" s="14" t="s">
        <v>1</v>
      </c>
      <c r="B5" s="15" t="s">
        <v>2</v>
      </c>
      <c r="C5" s="2"/>
      <c r="D5" s="114" t="s">
        <v>97</v>
      </c>
      <c r="E5" s="2"/>
      <c r="F5" s="97" t="s">
        <v>3</v>
      </c>
      <c r="G5" s="98" t="s">
        <v>98</v>
      </c>
      <c r="H5" s="88"/>
      <c r="I5" s="10"/>
      <c r="J5" s="10"/>
      <c r="L5" s="4"/>
      <c r="M5" s="4"/>
      <c r="N5" s="1"/>
    </row>
    <row r="6" spans="1:14" ht="26.45" customHeight="1" x14ac:dyDescent="0.25">
      <c r="A6" s="16" t="s">
        <v>4</v>
      </c>
      <c r="B6" s="17">
        <v>25000000</v>
      </c>
      <c r="C6" s="66"/>
      <c r="D6" s="115"/>
      <c r="E6" s="66"/>
      <c r="F6" s="99"/>
      <c r="G6" s="99"/>
      <c r="H6" s="63"/>
      <c r="I6" s="63"/>
      <c r="J6" s="63"/>
      <c r="L6" s="63">
        <f>D6*$C6/$B6</f>
        <v>0</v>
      </c>
      <c r="M6" s="63"/>
      <c r="N6" s="1"/>
    </row>
    <row r="7" spans="1:14" ht="31.9" customHeight="1" x14ac:dyDescent="0.25">
      <c r="A7" s="18" t="s">
        <v>5</v>
      </c>
      <c r="B7" s="17">
        <v>25000000</v>
      </c>
      <c r="C7" s="66"/>
      <c r="D7" s="115"/>
      <c r="E7" s="66"/>
      <c r="F7" s="99"/>
      <c r="G7" s="99"/>
      <c r="H7" s="63"/>
      <c r="I7" s="63"/>
      <c r="J7" s="63"/>
      <c r="L7" s="63">
        <f>D7*$C7/$B7</f>
        <v>0</v>
      </c>
      <c r="M7" s="63"/>
      <c r="N7" s="1"/>
    </row>
    <row r="8" spans="1:14" ht="21.6" customHeight="1" x14ac:dyDescent="0.25">
      <c r="A8" s="16" t="s">
        <v>6</v>
      </c>
      <c r="B8" s="17">
        <v>5000000</v>
      </c>
      <c r="C8" s="66"/>
      <c r="D8" s="115"/>
      <c r="E8" s="66"/>
      <c r="F8" s="99"/>
      <c r="G8" s="99"/>
      <c r="H8" s="63"/>
      <c r="I8" s="63"/>
      <c r="J8" s="63"/>
      <c r="L8" s="63">
        <f>D8*$C8/$B8</f>
        <v>0</v>
      </c>
      <c r="M8" s="63"/>
      <c r="N8" s="1"/>
    </row>
    <row r="9" spans="1:14" ht="21.6" customHeight="1" x14ac:dyDescent="0.25">
      <c r="A9" s="16" t="s">
        <v>7</v>
      </c>
      <c r="B9" s="17">
        <v>10000000</v>
      </c>
      <c r="C9" s="66"/>
      <c r="D9" s="115"/>
      <c r="E9" s="66"/>
      <c r="F9" s="99"/>
      <c r="G9" s="99"/>
      <c r="H9" s="63"/>
      <c r="I9" s="63"/>
      <c r="J9" s="63"/>
      <c r="L9" s="63">
        <f>D9*$C9/$B9</f>
        <v>0</v>
      </c>
      <c r="M9" s="63"/>
      <c r="N9" s="1"/>
    </row>
    <row r="10" spans="1:14" ht="21.6" customHeight="1" x14ac:dyDescent="0.25">
      <c r="A10" s="19" t="s">
        <v>8</v>
      </c>
      <c r="B10" s="20" t="s">
        <v>9</v>
      </c>
      <c r="C10" s="66"/>
      <c r="D10" s="116"/>
      <c r="E10" s="66"/>
      <c r="F10" s="100"/>
      <c r="G10" s="100"/>
      <c r="H10" s="63"/>
      <c r="I10" s="63"/>
      <c r="J10" s="63"/>
      <c r="L10" s="63">
        <f>IF(D10=$B10,$C10,0)</f>
        <v>0</v>
      </c>
      <c r="M10" s="63"/>
      <c r="N10" s="1"/>
    </row>
    <row r="11" spans="1:14" ht="21.6" customHeight="1" x14ac:dyDescent="0.25">
      <c r="A11" s="19" t="s">
        <v>10</v>
      </c>
      <c r="B11" s="20" t="s">
        <v>9</v>
      </c>
      <c r="C11" s="66"/>
      <c r="D11" s="116"/>
      <c r="E11" s="66"/>
      <c r="F11" s="100"/>
      <c r="G11" s="100"/>
      <c r="H11" s="63"/>
      <c r="I11" s="63"/>
      <c r="J11" s="63"/>
      <c r="L11" s="63">
        <f>IF(D11=$B11,$C11,0)</f>
        <v>0</v>
      </c>
      <c r="M11" s="63"/>
      <c r="N11" s="1"/>
    </row>
    <row r="12" spans="1:14" ht="37.15" customHeight="1" x14ac:dyDescent="0.25">
      <c r="A12" s="19" t="s">
        <v>11</v>
      </c>
      <c r="B12" s="17">
        <v>250000</v>
      </c>
      <c r="C12" s="66"/>
      <c r="D12" s="115"/>
      <c r="E12" s="66"/>
      <c r="F12" s="99"/>
      <c r="G12" s="99"/>
      <c r="H12" s="64"/>
      <c r="I12" s="64"/>
      <c r="J12" s="64"/>
      <c r="L12" s="64">
        <f>IF(D12&gt;$B12*2,$C12*2,D12*$C12/$B12)</f>
        <v>0</v>
      </c>
      <c r="M12" s="64"/>
      <c r="N12" s="1"/>
    </row>
    <row r="13" spans="1:14" ht="33" customHeight="1" x14ac:dyDescent="0.25">
      <c r="A13" s="19" t="s">
        <v>12</v>
      </c>
      <c r="B13" s="20" t="s">
        <v>9</v>
      </c>
      <c r="C13" s="66"/>
      <c r="D13" s="116"/>
      <c r="E13" s="66"/>
      <c r="F13" s="100"/>
      <c r="G13" s="100"/>
      <c r="H13" s="63"/>
      <c r="I13" s="63"/>
      <c r="J13" s="63"/>
      <c r="L13" s="63">
        <f>IF(D13=$B13,$C13,0)</f>
        <v>0</v>
      </c>
      <c r="M13" s="63"/>
      <c r="N13" s="1"/>
    </row>
    <row r="14" spans="1:14" ht="31.9" customHeight="1" x14ac:dyDescent="0.25">
      <c r="A14" s="19" t="s">
        <v>13</v>
      </c>
      <c r="B14" s="20" t="s">
        <v>9</v>
      </c>
      <c r="C14" s="66"/>
      <c r="D14" s="116"/>
      <c r="E14" s="66"/>
      <c r="F14" s="100"/>
      <c r="G14" s="100"/>
      <c r="H14" s="63"/>
      <c r="I14" s="63"/>
      <c r="J14" s="63"/>
      <c r="L14" s="63">
        <f>IF(D14=$B14,$C14,0)</f>
        <v>0</v>
      </c>
      <c r="M14" s="63"/>
      <c r="N14" s="1"/>
    </row>
    <row r="15" spans="1:14" ht="36.6" customHeight="1" x14ac:dyDescent="0.25">
      <c r="A15" s="19" t="s">
        <v>14</v>
      </c>
      <c r="B15" s="20" t="s">
        <v>9</v>
      </c>
      <c r="C15" s="66"/>
      <c r="D15" s="116"/>
      <c r="E15" s="66"/>
      <c r="F15" s="100"/>
      <c r="G15" s="100"/>
      <c r="H15" s="63"/>
      <c r="I15" s="63"/>
      <c r="J15" s="63"/>
      <c r="L15" s="63">
        <f>IF(D15=$B15,$C15,0)</f>
        <v>0</v>
      </c>
      <c r="M15" s="63"/>
      <c r="N15" s="1"/>
    </row>
    <row r="16" spans="1:14" ht="31.9" customHeight="1" x14ac:dyDescent="0.25">
      <c r="A16" s="82" t="s">
        <v>86</v>
      </c>
      <c r="B16" s="71" t="s">
        <v>9</v>
      </c>
      <c r="C16" s="72"/>
      <c r="D16" s="116"/>
      <c r="E16" s="72"/>
      <c r="F16" s="100"/>
      <c r="G16" s="100"/>
      <c r="H16" s="73"/>
      <c r="I16" s="73"/>
      <c r="J16" s="73"/>
      <c r="L16" s="73"/>
      <c r="M16" s="73"/>
      <c r="N16" s="1"/>
    </row>
    <row r="17" spans="1:14" ht="28.15" customHeight="1" x14ac:dyDescent="0.3">
      <c r="A17" s="81" t="s">
        <v>87</v>
      </c>
      <c r="B17" s="74" t="s">
        <v>9</v>
      </c>
      <c r="C17" s="72"/>
      <c r="D17" s="117"/>
      <c r="E17" s="75"/>
      <c r="F17" s="101"/>
      <c r="G17" s="101"/>
      <c r="H17" s="76"/>
      <c r="I17" s="77"/>
      <c r="J17" s="77"/>
      <c r="L17" s="78"/>
      <c r="M17" s="78"/>
      <c r="N17" s="1"/>
    </row>
    <row r="18" spans="1:14" ht="39.6" customHeight="1" x14ac:dyDescent="0.3">
      <c r="A18" s="79" t="s">
        <v>88</v>
      </c>
      <c r="B18" s="80" t="s">
        <v>9</v>
      </c>
      <c r="C18" s="72"/>
      <c r="D18" s="117"/>
      <c r="E18" s="75"/>
      <c r="F18" s="101"/>
      <c r="G18" s="101"/>
      <c r="H18" s="76"/>
      <c r="I18" s="77"/>
      <c r="J18" s="77"/>
      <c r="L18" s="78"/>
      <c r="M18" s="78"/>
      <c r="N18" s="1"/>
    </row>
    <row r="19" spans="1:14" ht="58.15" customHeight="1" x14ac:dyDescent="0.3">
      <c r="A19" s="22" t="s">
        <v>15</v>
      </c>
      <c r="B19" s="23"/>
      <c r="C19" s="61"/>
      <c r="D19" s="118"/>
      <c r="E19" s="64"/>
      <c r="F19" s="102"/>
      <c r="G19" s="102"/>
      <c r="H19" s="69"/>
      <c r="I19" s="64"/>
      <c r="J19" s="63"/>
      <c r="L19" s="65"/>
      <c r="M19" s="69">
        <f>SUM(L6:L15)</f>
        <v>0</v>
      </c>
      <c r="N19" s="1"/>
    </row>
    <row r="20" spans="1:14" ht="21.6" customHeight="1" x14ac:dyDescent="0.25">
      <c r="A20" s="16" t="s">
        <v>16</v>
      </c>
      <c r="B20" s="17">
        <v>280000</v>
      </c>
      <c r="C20" s="66"/>
      <c r="D20" s="115"/>
      <c r="E20" s="66"/>
      <c r="F20" s="99"/>
      <c r="G20" s="99"/>
      <c r="H20" s="63"/>
      <c r="I20" s="63"/>
      <c r="J20" s="63"/>
      <c r="L20" s="63">
        <f>D20*$C20/$B20</f>
        <v>0</v>
      </c>
      <c r="M20" s="63"/>
      <c r="N20" s="1"/>
    </row>
    <row r="21" spans="1:14" ht="21.6" customHeight="1" x14ac:dyDescent="0.3">
      <c r="A21" s="16" t="s">
        <v>17</v>
      </c>
      <c r="B21" s="17"/>
      <c r="C21" s="66"/>
      <c r="D21" s="115"/>
      <c r="E21" s="66"/>
      <c r="F21" s="99"/>
      <c r="G21" s="99"/>
      <c r="H21" s="69"/>
      <c r="I21" s="64"/>
      <c r="J21" s="64"/>
      <c r="L21" s="65"/>
      <c r="M21" s="65"/>
      <c r="N21" s="1"/>
    </row>
    <row r="22" spans="1:14" ht="21.6" customHeight="1" x14ac:dyDescent="0.25">
      <c r="A22" s="16" t="s">
        <v>18</v>
      </c>
      <c r="B22" s="17">
        <v>380000</v>
      </c>
      <c r="C22" s="66"/>
      <c r="D22" s="115"/>
      <c r="E22" s="66"/>
      <c r="F22" s="99"/>
      <c r="G22" s="99"/>
      <c r="H22" s="63"/>
      <c r="I22" s="63"/>
      <c r="J22" s="63"/>
      <c r="L22" s="63">
        <f>D22*$C22/$B22</f>
        <v>0</v>
      </c>
      <c r="M22" s="63"/>
      <c r="N22" s="1"/>
    </row>
    <row r="23" spans="1:14" ht="21.6" customHeight="1" x14ac:dyDescent="0.25">
      <c r="A23" s="24" t="s">
        <v>19</v>
      </c>
      <c r="B23" s="20" t="s">
        <v>9</v>
      </c>
      <c r="C23" s="66"/>
      <c r="D23" s="116"/>
      <c r="E23" s="66"/>
      <c r="F23" s="100"/>
      <c r="G23" s="100"/>
      <c r="H23" s="63"/>
      <c r="I23" s="63"/>
      <c r="J23" s="63"/>
      <c r="L23" s="63">
        <f>IF(D23=$B23,$C23,0)</f>
        <v>0</v>
      </c>
      <c r="M23" s="63"/>
      <c r="N23" s="1"/>
    </row>
    <row r="24" spans="1:14" ht="21.6" customHeight="1" x14ac:dyDescent="0.25">
      <c r="A24" s="24" t="s">
        <v>20</v>
      </c>
      <c r="B24" s="17">
        <v>480000</v>
      </c>
      <c r="C24" s="66"/>
      <c r="D24" s="115"/>
      <c r="E24" s="66"/>
      <c r="F24" s="99"/>
      <c r="G24" s="99"/>
      <c r="H24" s="63"/>
      <c r="I24" s="63"/>
      <c r="J24" s="63"/>
      <c r="L24" s="63">
        <f>D24*$C24/$B24</f>
        <v>0</v>
      </c>
      <c r="M24" s="63"/>
      <c r="N24" s="1"/>
    </row>
    <row r="25" spans="1:14" ht="21.6" customHeight="1" x14ac:dyDescent="0.25">
      <c r="A25" s="25" t="s">
        <v>21</v>
      </c>
      <c r="B25" s="17">
        <v>760000</v>
      </c>
      <c r="C25" s="66"/>
      <c r="D25" s="115"/>
      <c r="E25" s="66"/>
      <c r="F25" s="99"/>
      <c r="G25" s="99"/>
      <c r="H25" s="63"/>
      <c r="I25" s="63"/>
      <c r="J25" s="63"/>
      <c r="L25" s="63">
        <f>D25*$C25/$B25</f>
        <v>0</v>
      </c>
      <c r="M25" s="63"/>
      <c r="N25" s="1"/>
    </row>
    <row r="26" spans="1:14" ht="21.6" customHeight="1" x14ac:dyDescent="0.25">
      <c r="A26" s="25" t="s">
        <v>22</v>
      </c>
      <c r="B26" s="17">
        <v>760000</v>
      </c>
      <c r="C26" s="66"/>
      <c r="D26" s="115"/>
      <c r="E26" s="66"/>
      <c r="F26" s="99"/>
      <c r="G26" s="99"/>
      <c r="H26" s="63"/>
      <c r="I26" s="63"/>
      <c r="J26" s="63"/>
      <c r="L26" s="63">
        <f>D26*$C26/$B26</f>
        <v>0</v>
      </c>
      <c r="M26" s="63"/>
      <c r="N26" s="1"/>
    </row>
    <row r="27" spans="1:14" ht="21.6" customHeight="1" x14ac:dyDescent="0.25">
      <c r="A27" s="24" t="s">
        <v>23</v>
      </c>
      <c r="B27" s="17">
        <v>860000</v>
      </c>
      <c r="C27" s="66"/>
      <c r="D27" s="115"/>
      <c r="E27" s="66"/>
      <c r="F27" s="99"/>
      <c r="G27" s="99"/>
      <c r="H27" s="63"/>
      <c r="I27" s="63"/>
      <c r="J27" s="63"/>
      <c r="L27" s="63">
        <f>D27*$C27/$B27</f>
        <v>0</v>
      </c>
      <c r="M27" s="63"/>
      <c r="N27" s="1"/>
    </row>
    <row r="28" spans="1:14" ht="21.6" customHeight="1" x14ac:dyDescent="0.25">
      <c r="A28" s="16" t="s">
        <v>24</v>
      </c>
      <c r="B28" s="20" t="s">
        <v>9</v>
      </c>
      <c r="C28" s="66"/>
      <c r="D28" s="116"/>
      <c r="E28" s="66"/>
      <c r="F28" s="100"/>
      <c r="G28" s="100"/>
      <c r="H28" s="63"/>
      <c r="I28" s="63"/>
      <c r="J28" s="63"/>
      <c r="L28" s="63">
        <f>IF(D28=$B28,$C28,0)</f>
        <v>0</v>
      </c>
      <c r="M28" s="63"/>
      <c r="N28" s="1"/>
    </row>
    <row r="29" spans="1:14" ht="52.9" customHeight="1" x14ac:dyDescent="0.3">
      <c r="A29" s="26" t="s">
        <v>25</v>
      </c>
      <c r="B29" s="27"/>
      <c r="C29" s="67"/>
      <c r="D29" s="119"/>
      <c r="E29" s="67"/>
      <c r="F29" s="102"/>
      <c r="G29" s="102"/>
      <c r="H29" s="69"/>
      <c r="I29" s="64"/>
      <c r="J29" s="64"/>
      <c r="L29" s="65"/>
      <c r="M29" s="65"/>
      <c r="N29" s="1"/>
    </row>
    <row r="30" spans="1:14" ht="21.6" customHeight="1" x14ac:dyDescent="0.25">
      <c r="A30" s="16" t="s">
        <v>26</v>
      </c>
      <c r="B30" s="28">
        <v>10000000</v>
      </c>
      <c r="C30" s="67"/>
      <c r="D30" s="120"/>
      <c r="E30" s="67"/>
      <c r="F30" s="103"/>
      <c r="G30" s="103"/>
      <c r="H30" s="63"/>
      <c r="I30" s="63"/>
      <c r="J30" s="63"/>
      <c r="L30" s="63">
        <f>IF(D30&gt;$B30*2,$C30*2,D30*$C30/$B30)</f>
        <v>0</v>
      </c>
      <c r="M30" s="63"/>
      <c r="N30" s="1"/>
    </row>
    <row r="31" spans="1:14" ht="21.6" customHeight="1" x14ac:dyDescent="0.25">
      <c r="A31" s="16" t="s">
        <v>27</v>
      </c>
      <c r="B31" s="20" t="s">
        <v>9</v>
      </c>
      <c r="C31" s="67"/>
      <c r="D31" s="116"/>
      <c r="E31" s="67"/>
      <c r="F31" s="100"/>
      <c r="G31" s="100"/>
      <c r="H31" s="63"/>
      <c r="I31" s="63"/>
      <c r="J31" s="63"/>
      <c r="L31" s="63">
        <f>IF(D31=$B31,$C31,0)</f>
        <v>0</v>
      </c>
      <c r="M31" s="63"/>
      <c r="N31" s="1"/>
    </row>
    <row r="32" spans="1:14" ht="21.6" customHeight="1" x14ac:dyDescent="0.25">
      <c r="A32" s="24" t="s">
        <v>28</v>
      </c>
      <c r="B32" s="20" t="s">
        <v>9</v>
      </c>
      <c r="C32" s="67"/>
      <c r="D32" s="116"/>
      <c r="E32" s="67"/>
      <c r="F32" s="100"/>
      <c r="G32" s="100"/>
      <c r="H32" s="63"/>
      <c r="I32" s="63"/>
      <c r="J32" s="63"/>
      <c r="L32" s="63">
        <f>IF(D32=$B32,$C32,0)</f>
        <v>0</v>
      </c>
      <c r="M32" s="63"/>
      <c r="N32" s="1"/>
    </row>
    <row r="33" spans="1:14" ht="21.6" customHeight="1" x14ac:dyDescent="0.25">
      <c r="A33" s="24" t="s">
        <v>29</v>
      </c>
      <c r="B33" s="20" t="s">
        <v>9</v>
      </c>
      <c r="C33" s="67"/>
      <c r="D33" s="116"/>
      <c r="E33" s="67"/>
      <c r="F33" s="100"/>
      <c r="G33" s="100"/>
      <c r="H33" s="63"/>
      <c r="I33" s="63"/>
      <c r="J33" s="63"/>
      <c r="L33" s="63">
        <f>IF(D33=$B33,$C33,0)</f>
        <v>0</v>
      </c>
      <c r="M33" s="63"/>
      <c r="N33" s="1"/>
    </row>
    <row r="34" spans="1:14" ht="21.6" customHeight="1" x14ac:dyDescent="0.25">
      <c r="A34" s="24" t="s">
        <v>30</v>
      </c>
      <c r="B34" s="20" t="s">
        <v>9</v>
      </c>
      <c r="C34" s="67"/>
      <c r="D34" s="116"/>
      <c r="E34" s="67"/>
      <c r="F34" s="100"/>
      <c r="G34" s="100"/>
      <c r="H34" s="63"/>
      <c r="I34" s="63"/>
      <c r="J34" s="63"/>
      <c r="L34" s="63">
        <f>IF(D34=$B34,$C34,0)</f>
        <v>0</v>
      </c>
      <c r="M34" s="63"/>
      <c r="N34" s="1"/>
    </row>
    <row r="35" spans="1:14" ht="21.6" customHeight="1" x14ac:dyDescent="0.3">
      <c r="A35" s="29"/>
      <c r="B35" s="20"/>
      <c r="C35" s="67"/>
      <c r="D35" s="116"/>
      <c r="E35" s="67"/>
      <c r="F35" s="100"/>
      <c r="G35" s="100"/>
      <c r="H35" s="69"/>
      <c r="I35" s="64"/>
      <c r="J35" s="64"/>
      <c r="L35" s="65"/>
      <c r="M35" s="65"/>
      <c r="N35" s="1"/>
    </row>
    <row r="36" spans="1:14" ht="21.6" customHeight="1" x14ac:dyDescent="0.3">
      <c r="A36" s="29"/>
      <c r="B36" s="20"/>
      <c r="C36" s="67"/>
      <c r="D36" s="121"/>
      <c r="E36" s="67"/>
      <c r="F36" s="104"/>
      <c r="G36" s="104"/>
      <c r="H36" s="69"/>
      <c r="I36" s="64"/>
      <c r="J36" s="64"/>
      <c r="L36" s="65"/>
      <c r="M36" s="65"/>
      <c r="N36" s="1"/>
    </row>
    <row r="37" spans="1:14" ht="63" customHeight="1" x14ac:dyDescent="0.3">
      <c r="A37" s="30" t="s">
        <v>31</v>
      </c>
      <c r="B37" s="31"/>
      <c r="C37" s="67"/>
      <c r="D37" s="118"/>
      <c r="E37" s="67"/>
      <c r="F37" s="102"/>
      <c r="G37" s="102"/>
      <c r="H37" s="69"/>
      <c r="I37" s="64"/>
      <c r="J37" s="64"/>
      <c r="L37" s="65"/>
      <c r="M37" s="65"/>
      <c r="N37" s="1"/>
    </row>
    <row r="38" spans="1:14" ht="21.6" customHeight="1" x14ac:dyDescent="0.25">
      <c r="A38" s="16" t="s">
        <v>32</v>
      </c>
      <c r="B38" s="32">
        <v>130</v>
      </c>
      <c r="C38" s="67"/>
      <c r="D38" s="122"/>
      <c r="E38" s="67"/>
      <c r="F38" s="105"/>
      <c r="G38" s="105"/>
      <c r="H38" s="63"/>
      <c r="I38" s="63"/>
      <c r="J38" s="63"/>
      <c r="L38" s="63">
        <f t="shared" ref="L38:L45" si="0">D38*$C38/$B38</f>
        <v>0</v>
      </c>
      <c r="M38" s="63"/>
      <c r="N38" s="1"/>
    </row>
    <row r="39" spans="1:14" ht="21.6" customHeight="1" x14ac:dyDescent="0.25">
      <c r="A39" s="24" t="s">
        <v>33</v>
      </c>
      <c r="B39" s="32">
        <v>130</v>
      </c>
      <c r="C39" s="67"/>
      <c r="D39" s="122"/>
      <c r="E39" s="67"/>
      <c r="F39" s="105"/>
      <c r="G39" s="105"/>
      <c r="H39" s="63"/>
      <c r="I39" s="63"/>
      <c r="J39" s="63"/>
      <c r="L39" s="63">
        <f t="shared" si="0"/>
        <v>0</v>
      </c>
      <c r="M39" s="63"/>
      <c r="N39" s="1"/>
    </row>
    <row r="40" spans="1:14" ht="21.6" customHeight="1" x14ac:dyDescent="0.25">
      <c r="A40" s="24" t="s">
        <v>34</v>
      </c>
      <c r="B40" s="32">
        <v>130</v>
      </c>
      <c r="C40" s="67"/>
      <c r="D40" s="122"/>
      <c r="E40" s="67"/>
      <c r="F40" s="105"/>
      <c r="G40" s="105"/>
      <c r="H40" s="63"/>
      <c r="I40" s="63"/>
      <c r="J40" s="63"/>
      <c r="L40" s="63">
        <f t="shared" si="0"/>
        <v>0</v>
      </c>
      <c r="M40" s="63"/>
      <c r="N40" s="1"/>
    </row>
    <row r="41" spans="1:14" ht="34.9" customHeight="1" x14ac:dyDescent="0.25">
      <c r="A41" s="33" t="s">
        <v>35</v>
      </c>
      <c r="B41" s="32">
        <v>50</v>
      </c>
      <c r="C41" s="67"/>
      <c r="D41" s="122"/>
      <c r="E41" s="67"/>
      <c r="F41" s="105"/>
      <c r="G41" s="105"/>
      <c r="H41" s="63"/>
      <c r="I41" s="63"/>
      <c r="J41" s="63"/>
      <c r="L41" s="63">
        <f t="shared" si="0"/>
        <v>0</v>
      </c>
      <c r="M41" s="63"/>
      <c r="N41" s="1"/>
    </row>
    <row r="42" spans="1:14" ht="39" customHeight="1" x14ac:dyDescent="0.25">
      <c r="A42" s="16" t="s">
        <v>36</v>
      </c>
      <c r="B42" s="34">
        <v>30</v>
      </c>
      <c r="C42" s="68"/>
      <c r="D42" s="123"/>
      <c r="E42" s="68"/>
      <c r="F42" s="106"/>
      <c r="G42" s="106"/>
      <c r="H42" s="63"/>
      <c r="I42" s="63"/>
      <c r="J42" s="63"/>
      <c r="L42" s="63">
        <f t="shared" si="0"/>
        <v>0</v>
      </c>
      <c r="M42" s="63"/>
      <c r="N42" s="1"/>
    </row>
    <row r="43" spans="1:14" ht="21.6" customHeight="1" x14ac:dyDescent="0.25">
      <c r="A43" s="24" t="s">
        <v>37</v>
      </c>
      <c r="B43" s="32">
        <v>50</v>
      </c>
      <c r="C43" s="67"/>
      <c r="D43" s="122"/>
      <c r="E43" s="67"/>
      <c r="F43" s="105"/>
      <c r="G43" s="105"/>
      <c r="H43" s="63"/>
      <c r="I43" s="63"/>
      <c r="J43" s="63"/>
      <c r="L43" s="63">
        <f t="shared" si="0"/>
        <v>0</v>
      </c>
      <c r="M43" s="63"/>
      <c r="N43" s="1"/>
    </row>
    <row r="44" spans="1:14" ht="21.6" customHeight="1" x14ac:dyDescent="0.25">
      <c r="A44" s="24" t="s">
        <v>38</v>
      </c>
      <c r="B44" s="32">
        <v>50</v>
      </c>
      <c r="C44" s="67"/>
      <c r="D44" s="122"/>
      <c r="E44" s="67"/>
      <c r="F44" s="105"/>
      <c r="G44" s="105"/>
      <c r="H44" s="63"/>
      <c r="I44" s="63"/>
      <c r="J44" s="63"/>
      <c r="L44" s="63">
        <f t="shared" si="0"/>
        <v>0</v>
      </c>
      <c r="M44" s="63"/>
      <c r="N44" s="1"/>
    </row>
    <row r="45" spans="1:14" ht="21.6" customHeight="1" x14ac:dyDescent="0.25">
      <c r="A45" s="16" t="s">
        <v>39</v>
      </c>
      <c r="B45" s="32">
        <v>21000</v>
      </c>
      <c r="C45" s="67"/>
      <c r="D45" s="122"/>
      <c r="E45" s="67"/>
      <c r="F45" s="105"/>
      <c r="G45" s="105"/>
      <c r="H45" s="63"/>
      <c r="I45" s="63"/>
      <c r="J45" s="63"/>
      <c r="L45" s="63">
        <f t="shared" si="0"/>
        <v>0</v>
      </c>
      <c r="M45" s="63"/>
      <c r="N45" s="1"/>
    </row>
    <row r="46" spans="1:14" ht="21.6" customHeight="1" x14ac:dyDescent="0.3">
      <c r="A46" s="24" t="s">
        <v>40</v>
      </c>
      <c r="B46" s="32">
        <v>0</v>
      </c>
      <c r="C46" s="67"/>
      <c r="D46" s="122"/>
      <c r="E46" s="67"/>
      <c r="F46" s="105"/>
      <c r="G46" s="105"/>
      <c r="H46" s="69"/>
      <c r="I46" s="64"/>
      <c r="J46" s="64"/>
      <c r="L46" s="65"/>
      <c r="M46" s="65"/>
      <c r="N46" s="1"/>
    </row>
    <row r="47" spans="1:14" ht="21.6" customHeight="1" x14ac:dyDescent="0.3">
      <c r="A47" s="24" t="s">
        <v>41</v>
      </c>
      <c r="B47" s="32">
        <v>0</v>
      </c>
      <c r="C47" s="67"/>
      <c r="D47" s="122"/>
      <c r="E47" s="67"/>
      <c r="F47" s="105"/>
      <c r="G47" s="105"/>
      <c r="H47" s="69"/>
      <c r="I47" s="64"/>
      <c r="J47" s="64"/>
      <c r="L47" s="65"/>
      <c r="M47" s="65"/>
      <c r="N47" s="1"/>
    </row>
    <row r="48" spans="1:14" ht="21.6" customHeight="1" x14ac:dyDescent="0.25">
      <c r="A48" s="16" t="s">
        <v>42</v>
      </c>
      <c r="B48" s="32">
        <v>1700</v>
      </c>
      <c r="C48" s="67"/>
      <c r="D48" s="122"/>
      <c r="E48" s="67"/>
      <c r="F48" s="105"/>
      <c r="G48" s="105"/>
      <c r="H48" s="63"/>
      <c r="I48" s="63"/>
      <c r="J48" s="63"/>
      <c r="L48" s="63">
        <f>D48*$C48/$B48</f>
        <v>0</v>
      </c>
      <c r="M48" s="63"/>
      <c r="N48" s="1"/>
    </row>
    <row r="49" spans="1:14" ht="55.15" customHeight="1" x14ac:dyDescent="0.25">
      <c r="A49" s="16" t="s">
        <v>43</v>
      </c>
      <c r="B49" s="32">
        <v>70</v>
      </c>
      <c r="C49" s="67"/>
      <c r="D49" s="122"/>
      <c r="E49" s="67"/>
      <c r="F49" s="105"/>
      <c r="G49" s="105"/>
      <c r="H49" s="63"/>
      <c r="I49" s="63"/>
      <c r="J49" s="63"/>
      <c r="L49" s="63">
        <f>D49*$C49/$B49</f>
        <v>0</v>
      </c>
      <c r="M49" s="63"/>
      <c r="N49" s="1"/>
    </row>
    <row r="50" spans="1:14" ht="57" customHeight="1" x14ac:dyDescent="0.25">
      <c r="A50" s="16" t="s">
        <v>44</v>
      </c>
      <c r="B50" s="34">
        <v>30</v>
      </c>
      <c r="C50" s="68"/>
      <c r="D50" s="123"/>
      <c r="E50" s="68"/>
      <c r="F50" s="106"/>
      <c r="G50" s="106"/>
      <c r="H50" s="63"/>
      <c r="I50" s="63"/>
      <c r="J50" s="63"/>
      <c r="L50" s="63">
        <f>D50*$C50/$B50</f>
        <v>0</v>
      </c>
      <c r="M50" s="63"/>
      <c r="N50" s="1"/>
    </row>
    <row r="51" spans="1:14" ht="21.6" customHeight="1" x14ac:dyDescent="0.3">
      <c r="A51" s="16" t="s">
        <v>45</v>
      </c>
      <c r="B51" s="32"/>
      <c r="C51" s="67"/>
      <c r="D51" s="122"/>
      <c r="E51" s="67"/>
      <c r="F51" s="105"/>
      <c r="G51" s="105"/>
      <c r="H51" s="69"/>
      <c r="I51" s="64"/>
      <c r="J51" s="64"/>
      <c r="L51" s="65"/>
      <c r="M51" s="65"/>
      <c r="N51" s="1"/>
    </row>
    <row r="52" spans="1:14" ht="21.6" customHeight="1" x14ac:dyDescent="0.25">
      <c r="A52" s="16" t="s">
        <v>46</v>
      </c>
      <c r="B52" s="32">
        <v>25000</v>
      </c>
      <c r="C52" s="67"/>
      <c r="D52" s="122"/>
      <c r="E52" s="67"/>
      <c r="F52" s="105"/>
      <c r="G52" s="105"/>
      <c r="H52" s="63"/>
      <c r="I52" s="63"/>
      <c r="J52" s="63"/>
      <c r="L52" s="63">
        <f>D52*$C52/$B52</f>
        <v>0</v>
      </c>
      <c r="M52" s="63"/>
      <c r="N52" s="1"/>
    </row>
    <row r="53" spans="1:14" ht="21.6" customHeight="1" x14ac:dyDescent="0.25">
      <c r="A53" s="16" t="s">
        <v>47</v>
      </c>
      <c r="B53" s="32">
        <v>8000</v>
      </c>
      <c r="C53" s="67"/>
      <c r="D53" s="122"/>
      <c r="E53" s="67"/>
      <c r="F53" s="105"/>
      <c r="G53" s="105"/>
      <c r="H53" s="63"/>
      <c r="I53" s="63"/>
      <c r="J53" s="63"/>
      <c r="L53" s="63">
        <f>D53*$C53/$B53</f>
        <v>0</v>
      </c>
      <c r="M53" s="63"/>
      <c r="N53" s="1"/>
    </row>
    <row r="54" spans="1:14" ht="21.6" customHeight="1" x14ac:dyDescent="0.25">
      <c r="A54" s="16" t="s">
        <v>48</v>
      </c>
      <c r="B54" s="32">
        <v>90</v>
      </c>
      <c r="C54" s="67"/>
      <c r="D54" s="122"/>
      <c r="E54" s="67"/>
      <c r="F54" s="105"/>
      <c r="G54" s="105"/>
      <c r="H54" s="63"/>
      <c r="I54" s="63"/>
      <c r="J54" s="63"/>
      <c r="L54" s="63">
        <f>D54*$C54/$B54</f>
        <v>0</v>
      </c>
      <c r="M54" s="63"/>
      <c r="N54" s="1"/>
    </row>
    <row r="55" spans="1:14" ht="21.6" customHeight="1" x14ac:dyDescent="0.25">
      <c r="A55" s="16" t="s">
        <v>49</v>
      </c>
      <c r="B55" s="32">
        <v>380000</v>
      </c>
      <c r="C55" s="67"/>
      <c r="D55" s="122"/>
      <c r="E55" s="67"/>
      <c r="F55" s="105"/>
      <c r="G55" s="105"/>
      <c r="H55" s="63"/>
      <c r="I55" s="63"/>
      <c r="J55" s="63"/>
      <c r="L55" s="63">
        <f>D55*$C55/$B55</f>
        <v>0</v>
      </c>
      <c r="M55" s="63"/>
      <c r="N55" s="1"/>
    </row>
    <row r="56" spans="1:14" ht="21.6" customHeight="1" x14ac:dyDescent="0.3">
      <c r="A56" s="29"/>
      <c r="B56" s="32"/>
      <c r="C56" s="67"/>
      <c r="D56" s="124"/>
      <c r="E56" s="67"/>
      <c r="F56" s="107"/>
      <c r="G56" s="107"/>
      <c r="H56" s="69"/>
      <c r="I56" s="64"/>
      <c r="J56" s="64"/>
      <c r="L56" s="65"/>
      <c r="M56" s="65"/>
      <c r="N56" s="1"/>
    </row>
    <row r="57" spans="1:14" ht="25.15" customHeight="1" x14ac:dyDescent="0.3">
      <c r="A57" s="35" t="s">
        <v>50</v>
      </c>
      <c r="B57" s="36"/>
      <c r="C57" s="67"/>
      <c r="D57" s="119"/>
      <c r="E57" s="67"/>
      <c r="F57" s="102"/>
      <c r="G57" s="102"/>
      <c r="H57" s="69"/>
      <c r="I57" s="64"/>
      <c r="J57" s="64"/>
      <c r="L57" s="65"/>
      <c r="M57" s="65"/>
      <c r="N57" s="1"/>
    </row>
    <row r="58" spans="1:14" ht="21.6" customHeight="1" x14ac:dyDescent="0.25">
      <c r="A58" s="24" t="s">
        <v>51</v>
      </c>
      <c r="B58" s="32">
        <v>4500</v>
      </c>
      <c r="C58" s="67"/>
      <c r="D58" s="122"/>
      <c r="E58" s="67"/>
      <c r="F58" s="105"/>
      <c r="G58" s="105"/>
      <c r="H58" s="63"/>
      <c r="I58" s="63"/>
      <c r="J58" s="63"/>
      <c r="L58" s="63">
        <f>D58*$C58/$B58</f>
        <v>0</v>
      </c>
      <c r="M58" s="63"/>
      <c r="N58" s="1"/>
    </row>
    <row r="59" spans="1:14" ht="21.6" customHeight="1" x14ac:dyDescent="0.25">
      <c r="A59" s="24" t="s">
        <v>52</v>
      </c>
      <c r="B59" s="32">
        <v>600</v>
      </c>
      <c r="C59" s="67"/>
      <c r="D59" s="122"/>
      <c r="E59" s="67"/>
      <c r="F59" s="105"/>
      <c r="G59" s="105"/>
      <c r="H59" s="63"/>
      <c r="I59" s="63"/>
      <c r="J59" s="63"/>
      <c r="L59" s="63">
        <f>D59*$C59/$B59</f>
        <v>0</v>
      </c>
      <c r="M59" s="63"/>
      <c r="N59" s="1"/>
    </row>
    <row r="60" spans="1:14" ht="21.6" customHeight="1" x14ac:dyDescent="0.25">
      <c r="A60" s="24" t="s">
        <v>53</v>
      </c>
      <c r="B60" s="32">
        <v>1100</v>
      </c>
      <c r="C60" s="67"/>
      <c r="D60" s="122"/>
      <c r="E60" s="67"/>
      <c r="F60" s="105"/>
      <c r="G60" s="105"/>
      <c r="H60" s="63"/>
      <c r="I60" s="63"/>
      <c r="J60" s="63"/>
      <c r="L60" s="63">
        <f>D60*$C60/$B60</f>
        <v>0</v>
      </c>
      <c r="M60" s="63"/>
      <c r="N60" s="1"/>
    </row>
    <row r="61" spans="1:14" ht="21.6" customHeight="1" x14ac:dyDescent="0.25">
      <c r="A61" s="24" t="s">
        <v>54</v>
      </c>
      <c r="B61" s="32">
        <v>2500</v>
      </c>
      <c r="C61" s="67"/>
      <c r="D61" s="122"/>
      <c r="E61" s="67"/>
      <c r="F61" s="105"/>
      <c r="G61" s="105"/>
      <c r="H61" s="63"/>
      <c r="I61" s="63"/>
      <c r="J61" s="63"/>
      <c r="L61" s="63">
        <f>D61*$C61/$B61</f>
        <v>0</v>
      </c>
      <c r="M61" s="63"/>
      <c r="N61" s="1"/>
    </row>
    <row r="62" spans="1:14" ht="21.6" customHeight="1" x14ac:dyDescent="0.25">
      <c r="A62" s="16" t="s">
        <v>55</v>
      </c>
      <c r="B62" s="32">
        <v>410000</v>
      </c>
      <c r="C62" s="67"/>
      <c r="D62" s="122"/>
      <c r="E62" s="67"/>
      <c r="F62" s="105"/>
      <c r="G62" s="105"/>
      <c r="H62" s="63"/>
      <c r="I62" s="63"/>
      <c r="J62" s="63"/>
      <c r="L62" s="63">
        <f>D62*$C62/$B62</f>
        <v>0</v>
      </c>
      <c r="M62" s="63"/>
      <c r="N62" s="1"/>
    </row>
    <row r="63" spans="1:14" ht="21.6" customHeight="1" x14ac:dyDescent="0.25">
      <c r="A63" s="24" t="s">
        <v>56</v>
      </c>
      <c r="B63" s="37">
        <v>0</v>
      </c>
      <c r="C63" s="67"/>
      <c r="D63" s="125"/>
      <c r="E63" s="67"/>
      <c r="F63" s="108"/>
      <c r="G63" s="108"/>
      <c r="H63" s="70"/>
      <c r="I63" s="70"/>
      <c r="J63" s="70"/>
      <c r="L63" s="70">
        <f>IF(D63=$B63,0,-5)</f>
        <v>0</v>
      </c>
      <c r="M63" s="70"/>
      <c r="N63" s="1"/>
    </row>
    <row r="64" spans="1:14" ht="21.6" customHeight="1" x14ac:dyDescent="0.25">
      <c r="A64" s="16" t="s">
        <v>57</v>
      </c>
      <c r="B64" s="32">
        <v>60000</v>
      </c>
      <c r="C64" s="67"/>
      <c r="D64" s="122"/>
      <c r="E64" s="67"/>
      <c r="F64" s="105"/>
      <c r="G64" s="105"/>
      <c r="H64" s="70"/>
      <c r="I64" s="70"/>
      <c r="J64" s="70"/>
      <c r="L64" s="70">
        <f>IF(D64&gt;$B64*2,($C64*2),(D64*$C64/$B64))</f>
        <v>0</v>
      </c>
      <c r="M64" s="70"/>
      <c r="N64" s="1"/>
    </row>
    <row r="65" spans="1:14" ht="21.6" customHeight="1" x14ac:dyDescent="0.25">
      <c r="A65" s="38" t="s">
        <v>58</v>
      </c>
      <c r="B65" s="20" t="s">
        <v>9</v>
      </c>
      <c r="C65" s="67"/>
      <c r="D65" s="116"/>
      <c r="E65" s="67"/>
      <c r="F65" s="100"/>
      <c r="G65" s="100"/>
      <c r="H65" s="63"/>
      <c r="I65" s="63"/>
      <c r="J65" s="63"/>
      <c r="L65" s="63">
        <f>IF(D65=$B65,$C65,0)</f>
        <v>0</v>
      </c>
      <c r="M65" s="63"/>
      <c r="N65" s="1"/>
    </row>
    <row r="66" spans="1:14" ht="21.6" customHeight="1" x14ac:dyDescent="0.25">
      <c r="A66" s="16" t="s">
        <v>59</v>
      </c>
      <c r="B66" s="32">
        <v>25000000</v>
      </c>
      <c r="C66" s="67"/>
      <c r="D66" s="122"/>
      <c r="E66" s="67"/>
      <c r="F66" s="105"/>
      <c r="G66" s="105"/>
      <c r="H66" s="63"/>
      <c r="I66" s="63"/>
      <c r="J66" s="63"/>
      <c r="L66" s="63">
        <f>D66*$C66/$B66</f>
        <v>0</v>
      </c>
      <c r="M66" s="63"/>
      <c r="N66" s="1"/>
    </row>
    <row r="67" spans="1:14" ht="21.6" customHeight="1" x14ac:dyDescent="0.25">
      <c r="A67" s="16" t="s">
        <v>60</v>
      </c>
      <c r="B67" s="32">
        <v>15000000</v>
      </c>
      <c r="C67" s="67"/>
      <c r="D67" s="122"/>
      <c r="E67" s="67"/>
      <c r="F67" s="105"/>
      <c r="G67" s="105"/>
      <c r="H67" s="63"/>
      <c r="I67" s="63"/>
      <c r="J67" s="63"/>
      <c r="L67" s="63">
        <f>D67*$C67/$B67</f>
        <v>0</v>
      </c>
      <c r="M67" s="63"/>
      <c r="N67" s="1"/>
    </row>
    <row r="68" spans="1:14" ht="21.6" customHeight="1" x14ac:dyDescent="0.25">
      <c r="A68" s="16" t="s">
        <v>61</v>
      </c>
      <c r="B68" s="32">
        <v>5000</v>
      </c>
      <c r="C68" s="67"/>
      <c r="D68" s="122"/>
      <c r="E68" s="67"/>
      <c r="F68" s="105"/>
      <c r="G68" s="105"/>
      <c r="H68" s="63"/>
      <c r="I68" s="63"/>
      <c r="J68" s="63"/>
      <c r="L68" s="63">
        <f>D68*$C68/$B68</f>
        <v>0</v>
      </c>
      <c r="M68" s="63"/>
      <c r="N68" s="1"/>
    </row>
    <row r="69" spans="1:14" ht="43.9" customHeight="1" x14ac:dyDescent="0.3">
      <c r="A69" s="22" t="s">
        <v>62</v>
      </c>
      <c r="B69" s="39"/>
      <c r="C69" s="67"/>
      <c r="D69" s="118"/>
      <c r="E69" s="67"/>
      <c r="F69" s="102"/>
      <c r="G69" s="102"/>
      <c r="H69" s="69"/>
      <c r="I69" s="64"/>
      <c r="J69" s="63"/>
      <c r="L69" s="65"/>
      <c r="M69" s="69">
        <f>SUM(L20:L68)</f>
        <v>0</v>
      </c>
      <c r="N69" s="1"/>
    </row>
    <row r="70" spans="1:14" ht="33.6" customHeight="1" x14ac:dyDescent="0.25">
      <c r="A70" s="16" t="s">
        <v>63</v>
      </c>
      <c r="B70" s="32">
        <v>10000000</v>
      </c>
      <c r="C70" s="67"/>
      <c r="D70" s="122"/>
      <c r="E70" s="67"/>
      <c r="F70" s="105"/>
      <c r="G70" s="105"/>
      <c r="H70" s="63"/>
      <c r="I70" s="63"/>
      <c r="J70" s="63"/>
      <c r="L70" s="63">
        <f>IF(D70&gt;$B70*2,$C70*2,D70*$C70/$B70)</f>
        <v>0</v>
      </c>
      <c r="M70" s="63"/>
      <c r="N70" s="1"/>
    </row>
    <row r="71" spans="1:14" ht="21.6" customHeight="1" x14ac:dyDescent="0.25">
      <c r="A71" s="40" t="s">
        <v>64</v>
      </c>
      <c r="B71" s="41" t="s">
        <v>9</v>
      </c>
      <c r="C71" s="67"/>
      <c r="D71" s="122"/>
      <c r="E71" s="67"/>
      <c r="F71" s="109"/>
      <c r="G71" s="109"/>
      <c r="H71" s="70"/>
      <c r="I71" s="70"/>
      <c r="J71" s="70"/>
      <c r="L71" s="70">
        <f>IF(D71=$B71,$C71,0)</f>
        <v>0</v>
      </c>
      <c r="M71" s="70"/>
      <c r="N71" s="1"/>
    </row>
    <row r="72" spans="1:14" ht="21.6" customHeight="1" x14ac:dyDescent="0.25">
      <c r="A72" s="40" t="s">
        <v>65</v>
      </c>
      <c r="B72" s="32" t="s">
        <v>9</v>
      </c>
      <c r="C72" s="67"/>
      <c r="D72" s="122"/>
      <c r="E72" s="67"/>
      <c r="F72" s="109"/>
      <c r="G72" s="109"/>
      <c r="H72" s="70"/>
      <c r="I72" s="70"/>
      <c r="J72" s="70"/>
      <c r="L72" s="70">
        <f>IF(D72=$B72,$C72,0)</f>
        <v>0</v>
      </c>
      <c r="M72" s="70"/>
      <c r="N72" s="1"/>
    </row>
    <row r="73" spans="1:14" ht="21.6" customHeight="1" x14ac:dyDescent="0.25">
      <c r="A73" s="16" t="s">
        <v>66</v>
      </c>
      <c r="B73" s="32">
        <v>8000</v>
      </c>
      <c r="C73" s="67"/>
      <c r="D73" s="122"/>
      <c r="E73" s="67"/>
      <c r="F73" s="105"/>
      <c r="G73" s="105"/>
      <c r="H73" s="63"/>
      <c r="I73" s="63"/>
      <c r="J73" s="63"/>
      <c r="L73" s="63">
        <f>D73*$C73/$B73</f>
        <v>0</v>
      </c>
      <c r="M73" s="63"/>
      <c r="N73" s="1"/>
    </row>
    <row r="74" spans="1:14" ht="21.6" customHeight="1" x14ac:dyDescent="0.25">
      <c r="A74" s="16" t="s">
        <v>67</v>
      </c>
      <c r="B74" s="32" t="s">
        <v>9</v>
      </c>
      <c r="C74" s="67"/>
      <c r="D74" s="122"/>
      <c r="E74" s="67"/>
      <c r="F74" s="105"/>
      <c r="G74" s="105"/>
      <c r="H74" s="63"/>
      <c r="I74" s="63"/>
      <c r="J74" s="63"/>
      <c r="L74" s="63">
        <f>IF(D74=$B74,$C74,0)</f>
        <v>0</v>
      </c>
      <c r="M74" s="63"/>
      <c r="N74" s="1"/>
    </row>
    <row r="75" spans="1:14" ht="21.6" customHeight="1" x14ac:dyDescent="0.25">
      <c r="A75" s="16" t="s">
        <v>68</v>
      </c>
      <c r="B75" s="32" t="s">
        <v>9</v>
      </c>
      <c r="C75" s="67"/>
      <c r="D75" s="122"/>
      <c r="E75" s="67"/>
      <c r="F75" s="105"/>
      <c r="G75" s="105"/>
      <c r="H75" s="63"/>
      <c r="I75" s="63"/>
      <c r="J75" s="63"/>
      <c r="L75" s="63">
        <f>IF(D75=$B75,$C75,0)</f>
        <v>0</v>
      </c>
      <c r="M75" s="63"/>
      <c r="N75" s="1"/>
    </row>
    <row r="76" spans="1:14" ht="21.6" customHeight="1" x14ac:dyDescent="0.25">
      <c r="A76" s="16" t="s">
        <v>69</v>
      </c>
      <c r="B76" s="32">
        <v>500</v>
      </c>
      <c r="C76" s="67"/>
      <c r="D76" s="122"/>
      <c r="E76" s="67"/>
      <c r="F76" s="105"/>
      <c r="G76" s="105"/>
      <c r="H76" s="70"/>
      <c r="I76" s="70"/>
      <c r="J76" s="70"/>
      <c r="L76" s="70">
        <f>D76*$C76/$B76</f>
        <v>0</v>
      </c>
      <c r="M76" s="70"/>
      <c r="N76" s="1"/>
    </row>
    <row r="77" spans="1:14" ht="28.9" customHeight="1" x14ac:dyDescent="0.3">
      <c r="A77" s="22" t="s">
        <v>70</v>
      </c>
      <c r="B77" s="39"/>
      <c r="C77" s="67"/>
      <c r="D77" s="118"/>
      <c r="E77" s="67"/>
      <c r="F77" s="102"/>
      <c r="G77" s="102"/>
      <c r="H77" s="69"/>
      <c r="I77" s="64"/>
      <c r="J77" s="63"/>
      <c r="L77" s="65"/>
      <c r="M77" s="69">
        <f>SUM(L70:L76)</f>
        <v>0</v>
      </c>
      <c r="N77" s="1"/>
    </row>
    <row r="78" spans="1:14" ht="21.6" customHeight="1" x14ac:dyDescent="0.25">
      <c r="A78" s="16" t="s">
        <v>71</v>
      </c>
      <c r="B78" s="32">
        <v>5000</v>
      </c>
      <c r="C78" s="67"/>
      <c r="D78" s="122"/>
      <c r="E78" s="67"/>
      <c r="F78" s="105"/>
      <c r="G78" s="105"/>
      <c r="H78" s="63"/>
      <c r="I78" s="63"/>
      <c r="J78" s="63"/>
      <c r="L78" s="63">
        <f>D78*$C78/$B78</f>
        <v>0</v>
      </c>
      <c r="M78" s="63"/>
      <c r="N78" s="1"/>
    </row>
    <row r="79" spans="1:14" ht="33" customHeight="1" x14ac:dyDescent="0.25">
      <c r="A79" s="40" t="s">
        <v>72</v>
      </c>
      <c r="B79" s="20" t="s">
        <v>9</v>
      </c>
      <c r="C79" s="67"/>
      <c r="D79" s="116"/>
      <c r="E79" s="67"/>
      <c r="F79" s="100"/>
      <c r="G79" s="100"/>
      <c r="H79" s="70"/>
      <c r="I79" s="70"/>
      <c r="J79" s="70"/>
      <c r="L79" s="70">
        <f>IF(D79=$B79,$C79,0)</f>
        <v>0</v>
      </c>
      <c r="M79" s="70"/>
      <c r="N79" s="1"/>
    </row>
    <row r="80" spans="1:14" ht="21.6" customHeight="1" x14ac:dyDescent="0.25">
      <c r="A80" s="16" t="s">
        <v>73</v>
      </c>
      <c r="B80" s="32">
        <v>6000</v>
      </c>
      <c r="C80" s="67"/>
      <c r="D80" s="122"/>
      <c r="E80" s="67"/>
      <c r="F80" s="105"/>
      <c r="G80" s="105"/>
      <c r="H80" s="63"/>
      <c r="I80" s="63"/>
      <c r="J80" s="63"/>
      <c r="L80" s="63">
        <f>IF(D80&gt;$B80*2,$C80*2,D80*$C80/$B80)</f>
        <v>0</v>
      </c>
      <c r="M80" s="63"/>
      <c r="N80" s="1"/>
    </row>
    <row r="81" spans="1:14" ht="36.6" customHeight="1" x14ac:dyDescent="0.25">
      <c r="A81" s="16" t="s">
        <v>74</v>
      </c>
      <c r="B81" s="32">
        <v>350</v>
      </c>
      <c r="C81" s="67"/>
      <c r="D81" s="122"/>
      <c r="E81" s="67"/>
      <c r="F81" s="105"/>
      <c r="G81" s="105"/>
      <c r="H81" s="63"/>
      <c r="I81" s="63"/>
      <c r="J81" s="63"/>
      <c r="L81" s="63">
        <f>D81*$C81/$B81</f>
        <v>0</v>
      </c>
      <c r="M81" s="63"/>
      <c r="N81" s="1"/>
    </row>
    <row r="82" spans="1:14" ht="21.6" customHeight="1" x14ac:dyDescent="0.3">
      <c r="A82" s="21"/>
      <c r="B82" s="42"/>
      <c r="C82" s="67"/>
      <c r="D82" s="126"/>
      <c r="E82" s="67"/>
      <c r="F82" s="110"/>
      <c r="G82" s="110"/>
      <c r="H82" s="69"/>
      <c r="I82" s="64"/>
      <c r="J82" s="64"/>
      <c r="L82" s="65"/>
      <c r="M82" s="65"/>
      <c r="N82" s="1"/>
    </row>
    <row r="83" spans="1:14" ht="37.9" customHeight="1" x14ac:dyDescent="0.3">
      <c r="A83" s="22" t="s">
        <v>75</v>
      </c>
      <c r="B83" s="39"/>
      <c r="C83" s="67"/>
      <c r="D83" s="118"/>
      <c r="E83" s="67"/>
      <c r="F83" s="102"/>
      <c r="G83" s="102"/>
      <c r="H83" s="69"/>
      <c r="I83" s="64"/>
      <c r="J83" s="63"/>
      <c r="L83" s="65"/>
      <c r="M83" s="69">
        <f>SUM(L78:L81)</f>
        <v>0</v>
      </c>
      <c r="N83" s="1"/>
    </row>
    <row r="84" spans="1:14" ht="21.6" customHeight="1" x14ac:dyDescent="0.25">
      <c r="A84" s="16" t="s">
        <v>76</v>
      </c>
      <c r="B84" s="32">
        <v>500000</v>
      </c>
      <c r="C84" s="67"/>
      <c r="D84" s="122"/>
      <c r="E84" s="67"/>
      <c r="F84" s="105"/>
      <c r="G84" s="105"/>
      <c r="H84" s="63"/>
      <c r="I84" s="63"/>
      <c r="J84" s="63"/>
      <c r="L84" s="63">
        <f>IF(D84&gt;$B84*2,$C84*2,D84*$C84/$B84)</f>
        <v>0</v>
      </c>
      <c r="M84" s="63"/>
      <c r="N84" s="1"/>
    </row>
    <row r="85" spans="1:14" ht="21.6" customHeight="1" x14ac:dyDescent="0.25">
      <c r="A85" s="16" t="s">
        <v>77</v>
      </c>
      <c r="B85" s="20" t="s">
        <v>9</v>
      </c>
      <c r="C85" s="67"/>
      <c r="D85" s="116"/>
      <c r="E85" s="67"/>
      <c r="F85" s="100"/>
      <c r="G85" s="100"/>
      <c r="H85" s="70"/>
      <c r="I85" s="70"/>
      <c r="J85" s="70"/>
      <c r="L85" s="70">
        <f>IF(D85=$B85,$C85,0)</f>
        <v>0</v>
      </c>
      <c r="M85" s="70"/>
      <c r="N85" s="1"/>
    </row>
    <row r="86" spans="1:14" ht="21.6" customHeight="1" x14ac:dyDescent="0.25">
      <c r="A86" s="16" t="s">
        <v>78</v>
      </c>
      <c r="B86" s="20" t="s">
        <v>9</v>
      </c>
      <c r="C86" s="67"/>
      <c r="D86" s="116"/>
      <c r="E86" s="67"/>
      <c r="F86" s="100"/>
      <c r="G86" s="100"/>
      <c r="H86" s="70"/>
      <c r="I86" s="70"/>
      <c r="J86" s="70"/>
      <c r="L86" s="70">
        <f>IF(D86=$B86,$C86,0)</f>
        <v>0</v>
      </c>
      <c r="M86" s="70"/>
      <c r="N86" s="1"/>
    </row>
    <row r="87" spans="1:14" ht="21.6" customHeight="1" x14ac:dyDescent="0.3">
      <c r="A87" s="44"/>
      <c r="B87" s="32"/>
      <c r="C87" s="67"/>
      <c r="D87" s="122"/>
      <c r="E87" s="67"/>
      <c r="F87" s="105"/>
      <c r="G87" s="105"/>
      <c r="H87" s="69"/>
      <c r="I87" s="64"/>
      <c r="J87" s="63"/>
      <c r="L87" s="65"/>
      <c r="M87" s="69"/>
      <c r="N87" s="1"/>
    </row>
    <row r="88" spans="1:14" ht="21.6" customHeight="1" x14ac:dyDescent="0.3">
      <c r="A88" s="22" t="s">
        <v>96</v>
      </c>
      <c r="B88" s="43"/>
      <c r="C88" s="67"/>
      <c r="D88" s="127"/>
      <c r="E88" s="67"/>
      <c r="F88" s="111"/>
      <c r="G88" s="111"/>
      <c r="H88" s="69"/>
      <c r="I88" s="64"/>
      <c r="J88" s="63"/>
      <c r="L88" s="65"/>
      <c r="M88" s="69">
        <f>SUM(L84:L87)</f>
        <v>0</v>
      </c>
      <c r="N88" s="1"/>
    </row>
    <row r="89" spans="1:14" ht="34.15" customHeight="1" x14ac:dyDescent="0.25">
      <c r="A89" s="44" t="s">
        <v>92</v>
      </c>
      <c r="B89" s="32" t="s">
        <v>9</v>
      </c>
      <c r="C89" s="83"/>
      <c r="D89" s="124"/>
      <c r="E89" s="83"/>
      <c r="F89" s="107"/>
      <c r="G89" s="107"/>
      <c r="H89" s="84"/>
      <c r="I89" s="84"/>
      <c r="J89" s="84"/>
      <c r="L89" s="84">
        <f>IF(D89=$B89,$C89,0)</f>
        <v>0</v>
      </c>
      <c r="M89" s="84"/>
    </row>
    <row r="90" spans="1:14" ht="38.450000000000003" customHeight="1" x14ac:dyDescent="0.25">
      <c r="A90" s="44" t="s">
        <v>93</v>
      </c>
      <c r="B90" s="32" t="s">
        <v>9</v>
      </c>
      <c r="C90" s="83"/>
      <c r="D90" s="124"/>
      <c r="E90" s="83"/>
      <c r="F90" s="107"/>
      <c r="G90" s="107"/>
      <c r="H90" s="84"/>
      <c r="I90" s="84"/>
      <c r="J90" s="84"/>
      <c r="L90" s="84">
        <f>IF(D90=$B90,$C90,0)</f>
        <v>0</v>
      </c>
      <c r="M90" s="84"/>
    </row>
    <row r="91" spans="1:14" ht="37.9" customHeight="1" x14ac:dyDescent="0.25">
      <c r="A91" s="44" t="s">
        <v>79</v>
      </c>
      <c r="B91" s="32" t="s">
        <v>9</v>
      </c>
      <c r="C91" s="83"/>
      <c r="D91" s="124"/>
      <c r="E91" s="83"/>
      <c r="F91" s="107"/>
      <c r="G91" s="107"/>
      <c r="H91" s="84"/>
      <c r="I91" s="85"/>
      <c r="J91" s="85"/>
      <c r="L91" s="86">
        <f>IF(D91=B91,C91,0)</f>
        <v>0</v>
      </c>
      <c r="M91" s="86"/>
    </row>
    <row r="92" spans="1:14" ht="40.9" customHeight="1" x14ac:dyDescent="0.25">
      <c r="A92" s="44" t="s">
        <v>94</v>
      </c>
      <c r="B92" s="32">
        <v>25</v>
      </c>
      <c r="C92" s="83"/>
      <c r="D92" s="124"/>
      <c r="E92" s="83"/>
      <c r="F92" s="107"/>
      <c r="G92" s="107"/>
      <c r="H92" s="73"/>
      <c r="I92" s="73"/>
      <c r="J92" s="73"/>
      <c r="L92" s="73">
        <f>D92*$C92/$B92</f>
        <v>0</v>
      </c>
      <c r="M92" s="73"/>
    </row>
    <row r="93" spans="1:14" ht="40.9" customHeight="1" x14ac:dyDescent="0.25">
      <c r="A93" s="44" t="s">
        <v>95</v>
      </c>
      <c r="B93" s="34">
        <v>24</v>
      </c>
      <c r="C93" s="83"/>
      <c r="D93" s="124"/>
      <c r="E93" s="83"/>
      <c r="F93" s="107"/>
      <c r="G93" s="107"/>
      <c r="H93" s="73"/>
      <c r="I93" s="73"/>
      <c r="J93" s="73"/>
      <c r="L93" s="73">
        <f>D93*$C93/$B93</f>
        <v>0</v>
      </c>
      <c r="M93" s="73"/>
    </row>
    <row r="94" spans="1:14" ht="40.9" customHeight="1" x14ac:dyDescent="0.25">
      <c r="A94" s="44" t="s">
        <v>89</v>
      </c>
      <c r="B94" s="32" t="s">
        <v>9</v>
      </c>
      <c r="C94" s="83"/>
      <c r="D94" s="124"/>
      <c r="E94" s="83"/>
      <c r="F94" s="107"/>
      <c r="G94" s="107"/>
      <c r="H94" s="73"/>
      <c r="I94" s="84"/>
      <c r="J94" s="73"/>
      <c r="L94" s="84" t="e">
        <f>IF(D94=#REF!,I94,0)</f>
        <v>#REF!</v>
      </c>
      <c r="M94" s="73"/>
    </row>
    <row r="95" spans="1:14" ht="40.9" customHeight="1" x14ac:dyDescent="0.25">
      <c r="A95" s="44" t="s">
        <v>90</v>
      </c>
      <c r="B95" s="32">
        <v>100</v>
      </c>
      <c r="C95" s="83"/>
      <c r="D95" s="124"/>
      <c r="E95" s="83"/>
      <c r="F95" s="107"/>
      <c r="G95" s="107"/>
      <c r="H95" s="73"/>
      <c r="I95" s="73"/>
      <c r="J95" s="73"/>
      <c r="L95" s="73">
        <f>D95*$C95/$B95</f>
        <v>0</v>
      </c>
      <c r="M95" s="73"/>
    </row>
    <row r="96" spans="1:14" ht="40.9" customHeight="1" x14ac:dyDescent="0.25">
      <c r="A96" s="79" t="s">
        <v>91</v>
      </c>
      <c r="B96" s="34">
        <v>15</v>
      </c>
      <c r="C96" s="83"/>
      <c r="D96" s="124"/>
      <c r="E96" s="83"/>
      <c r="F96" s="107"/>
      <c r="G96" s="107"/>
      <c r="H96" s="73"/>
      <c r="I96" s="73"/>
      <c r="J96" s="73"/>
      <c r="L96" s="73">
        <f>D96*$C96/$B96</f>
        <v>0</v>
      </c>
      <c r="M96" s="73"/>
    </row>
    <row r="97" spans="1:14" ht="52.15" customHeight="1" x14ac:dyDescent="0.3">
      <c r="A97" s="22" t="s">
        <v>80</v>
      </c>
      <c r="B97" s="45"/>
      <c r="C97" s="67"/>
      <c r="D97" s="118"/>
      <c r="E97" s="67"/>
      <c r="F97" s="102"/>
      <c r="G97" s="102"/>
      <c r="H97" s="69"/>
      <c r="I97" s="64"/>
      <c r="J97" s="63"/>
      <c r="L97" s="65"/>
      <c r="M97" s="69">
        <f>SUM(L89:L92)</f>
        <v>0</v>
      </c>
      <c r="N97" s="1"/>
    </row>
    <row r="98" spans="1:14" ht="21.6" customHeight="1" x14ac:dyDescent="0.3">
      <c r="A98" s="46"/>
      <c r="B98" s="47"/>
      <c r="C98" s="67"/>
      <c r="D98" s="126"/>
      <c r="E98" s="67"/>
      <c r="F98" s="110"/>
      <c r="G98" s="110"/>
      <c r="H98" s="69"/>
      <c r="I98" s="64"/>
      <c r="J98" s="64"/>
      <c r="L98" s="65"/>
      <c r="M98" s="65"/>
      <c r="N98" s="1"/>
    </row>
    <row r="99" spans="1:14" ht="21.6" customHeight="1" x14ac:dyDescent="0.3">
      <c r="A99" s="48"/>
      <c r="B99" s="49"/>
      <c r="C99" s="67"/>
      <c r="D99" s="126"/>
      <c r="E99" s="67"/>
      <c r="F99" s="110"/>
      <c r="G99" s="110"/>
      <c r="H99" s="69"/>
      <c r="I99" s="64"/>
      <c r="J99" s="64"/>
      <c r="L99" s="65"/>
      <c r="M99" s="65"/>
      <c r="N99" s="1"/>
    </row>
    <row r="100" spans="1:14" ht="21.6" customHeight="1" x14ac:dyDescent="0.3">
      <c r="A100" s="48"/>
      <c r="B100" s="49"/>
      <c r="C100" s="67"/>
      <c r="D100" s="126"/>
      <c r="E100" s="67"/>
      <c r="F100" s="110"/>
      <c r="G100" s="110"/>
      <c r="H100" s="69"/>
      <c r="I100" s="64"/>
      <c r="J100" s="64"/>
      <c r="L100" s="65"/>
      <c r="M100" s="65"/>
      <c r="N100" s="1"/>
    </row>
    <row r="101" spans="1:14" ht="21.6" customHeight="1" x14ac:dyDescent="0.3">
      <c r="A101" s="48"/>
      <c r="B101" s="49"/>
      <c r="C101" s="67"/>
      <c r="D101" s="126"/>
      <c r="E101" s="67"/>
      <c r="F101" s="110"/>
      <c r="G101" s="110"/>
      <c r="H101" s="69"/>
      <c r="I101" s="64"/>
      <c r="J101" s="64"/>
      <c r="L101" s="65"/>
      <c r="M101" s="65"/>
      <c r="N101" s="1"/>
    </row>
    <row r="102" spans="1:14" ht="21.6" customHeight="1" x14ac:dyDescent="0.25">
      <c r="A102" s="22" t="s">
        <v>81</v>
      </c>
      <c r="B102" s="50">
        <v>0.05</v>
      </c>
      <c r="C102" s="67"/>
      <c r="D102" s="128"/>
      <c r="E102" s="67"/>
      <c r="F102" s="112"/>
      <c r="G102" s="112"/>
      <c r="H102" s="63"/>
      <c r="I102" s="63"/>
      <c r="J102" s="63"/>
      <c r="L102" s="63">
        <f>D102*$C102/$B102</f>
        <v>0</v>
      </c>
      <c r="M102" s="63"/>
      <c r="N102" s="1"/>
    </row>
    <row r="103" spans="1:14" ht="21.6" customHeight="1" x14ac:dyDescent="0.3">
      <c r="A103" s="51" t="s">
        <v>82</v>
      </c>
      <c r="B103" s="52"/>
      <c r="C103" s="67"/>
      <c r="D103" s="129"/>
      <c r="E103" s="67"/>
      <c r="F103" s="113"/>
      <c r="G103" s="113"/>
      <c r="H103" s="69"/>
      <c r="I103" s="64"/>
      <c r="J103" s="64"/>
      <c r="L103" s="65"/>
      <c r="M103" s="65"/>
      <c r="N103" s="1"/>
    </row>
    <row r="104" spans="1:14" ht="21.6" customHeight="1" x14ac:dyDescent="0.25">
      <c r="A104" s="54"/>
      <c r="B104" s="55"/>
      <c r="C104" s="10"/>
      <c r="D104" s="10"/>
      <c r="E104" s="10"/>
      <c r="F104" s="56"/>
      <c r="G104" s="57"/>
      <c r="H104" s="57"/>
      <c r="I104" s="57"/>
      <c r="J104" s="57"/>
      <c r="K104" s="56"/>
      <c r="L104" s="57"/>
      <c r="M104" s="57"/>
      <c r="N104" s="1"/>
    </row>
    <row r="105" spans="1:14" ht="20.45" customHeight="1" x14ac:dyDescent="0.3">
      <c r="A105" s="58" t="s">
        <v>83</v>
      </c>
      <c r="B105" s="130" t="s">
        <v>84</v>
      </c>
      <c r="C105" s="130"/>
      <c r="D105" s="91"/>
      <c r="E105" s="91"/>
      <c r="F105" s="92"/>
      <c r="G105" s="93"/>
      <c r="H105" s="93"/>
      <c r="I105" s="64"/>
      <c r="J105" s="64"/>
      <c r="K105" s="59" t="e">
        <f>D103/$B$103</f>
        <v>#DIV/0!</v>
      </c>
      <c r="L105" s="65"/>
      <c r="M105" s="65"/>
      <c r="N105" s="1"/>
    </row>
    <row r="106" spans="1:14" ht="29.45" customHeight="1" x14ac:dyDescent="0.3">
      <c r="A106" s="131" t="s">
        <v>85</v>
      </c>
      <c r="B106" s="60"/>
      <c r="C106" s="2"/>
      <c r="D106" s="53"/>
      <c r="E106" s="53"/>
      <c r="F106" s="133" t="s">
        <v>102</v>
      </c>
      <c r="G106" s="133"/>
      <c r="H106" s="95"/>
      <c r="I106" s="10"/>
      <c r="J106" s="10"/>
      <c r="K106" s="1"/>
      <c r="L106" s="4"/>
      <c r="M106" s="4"/>
      <c r="N106" s="1"/>
    </row>
    <row r="107" spans="1:14" ht="18.75" x14ac:dyDescent="0.3">
      <c r="A107" s="132"/>
      <c r="B107" s="60"/>
      <c r="C107" s="2"/>
      <c r="D107" s="53"/>
      <c r="E107" s="53"/>
      <c r="F107" s="137"/>
      <c r="G107" s="136"/>
      <c r="H107" s="95"/>
      <c r="I107" s="10"/>
      <c r="J107" s="10"/>
      <c r="K107" s="1"/>
      <c r="L107" s="4"/>
      <c r="M107" s="4"/>
      <c r="N107" s="1"/>
    </row>
    <row r="108" spans="1:14" ht="18.75" x14ac:dyDescent="0.3">
      <c r="A108" s="132"/>
      <c r="B108" s="60"/>
      <c r="C108" s="2"/>
      <c r="D108" s="53"/>
      <c r="E108" s="53"/>
      <c r="F108" s="137"/>
      <c r="G108" s="136"/>
      <c r="H108" s="95"/>
      <c r="I108" s="10"/>
      <c r="J108" s="10"/>
      <c r="K108" s="1"/>
      <c r="L108" s="4"/>
      <c r="M108" s="4"/>
      <c r="N108" s="1"/>
    </row>
    <row r="109" spans="1:14" s="75" customFormat="1" ht="29.45" customHeight="1" x14ac:dyDescent="0.3">
      <c r="A109" s="89" t="s">
        <v>99</v>
      </c>
      <c r="B109" s="61"/>
      <c r="C109" s="61"/>
      <c r="D109" s="53"/>
      <c r="E109" s="53"/>
      <c r="F109" s="138" t="s">
        <v>103</v>
      </c>
      <c r="G109" s="138"/>
      <c r="H109" s="95"/>
      <c r="I109" s="64"/>
      <c r="J109" s="64"/>
      <c r="K109" s="61"/>
      <c r="L109" s="65"/>
      <c r="M109" s="65"/>
      <c r="N109" s="61"/>
    </row>
    <row r="110" spans="1:14" s="75" customFormat="1" ht="18.75" x14ac:dyDescent="0.3">
      <c r="A110" s="90" t="s">
        <v>100</v>
      </c>
      <c r="B110" s="61"/>
      <c r="C110" s="61"/>
      <c r="D110" s="53"/>
      <c r="E110" s="53"/>
      <c r="F110" s="135"/>
      <c r="G110" s="136"/>
      <c r="H110" s="95"/>
      <c r="I110" s="64"/>
      <c r="J110" s="64"/>
      <c r="K110" s="61"/>
      <c r="L110" s="65"/>
      <c r="M110" s="65"/>
      <c r="N110" s="61"/>
    </row>
    <row r="111" spans="1:14" s="75" customFormat="1" ht="18.75" x14ac:dyDescent="0.3">
      <c r="A111" s="90" t="s">
        <v>101</v>
      </c>
      <c r="B111" s="61"/>
      <c r="C111" s="61"/>
      <c r="D111" s="53"/>
      <c r="E111" s="53"/>
      <c r="F111" s="135"/>
      <c r="G111" s="136"/>
      <c r="H111" s="95"/>
      <c r="I111" s="64"/>
      <c r="J111" s="64"/>
      <c r="K111" s="61"/>
      <c r="L111" s="65"/>
      <c r="M111" s="65"/>
      <c r="N111" s="61"/>
    </row>
    <row r="112" spans="1:14" ht="18.75" x14ac:dyDescent="0.3">
      <c r="A112" s="2"/>
      <c r="B112" s="2"/>
      <c r="C112" s="2"/>
      <c r="D112" s="53"/>
      <c r="E112" s="53"/>
      <c r="F112" s="134" t="s">
        <v>104</v>
      </c>
      <c r="G112" s="134"/>
      <c r="H112" s="95"/>
      <c r="I112" s="10"/>
      <c r="J112" s="10"/>
      <c r="K112" s="2"/>
      <c r="L112" s="4"/>
      <c r="M112" s="4"/>
      <c r="N112" s="53"/>
    </row>
    <row r="113" spans="1:14" ht="18.75" x14ac:dyDescent="0.3">
      <c r="A113" s="2"/>
      <c r="B113" s="2"/>
      <c r="C113" s="2"/>
      <c r="D113" s="53"/>
      <c r="E113" s="53"/>
      <c r="F113" s="53"/>
      <c r="G113" s="94"/>
      <c r="H113" s="95"/>
      <c r="I113" s="10"/>
      <c r="J113" s="10"/>
      <c r="K113" s="2"/>
      <c r="L113" s="4"/>
      <c r="M113" s="4"/>
      <c r="N113" s="53"/>
    </row>
    <row r="114" spans="1:14" ht="18.75" x14ac:dyDescent="0.3">
      <c r="A114" s="2"/>
      <c r="B114" s="2"/>
      <c r="C114" s="2"/>
      <c r="D114" s="53"/>
      <c r="E114" s="53"/>
      <c r="F114" s="53"/>
      <c r="G114" s="94"/>
      <c r="H114" s="95"/>
      <c r="I114" s="10"/>
      <c r="J114" s="10"/>
      <c r="K114" s="2"/>
      <c r="L114" s="4"/>
      <c r="M114" s="4"/>
      <c r="N114" s="53"/>
    </row>
    <row r="115" spans="1:14" ht="18.75" x14ac:dyDescent="0.3">
      <c r="A115" s="2"/>
      <c r="B115" s="2"/>
      <c r="C115" s="2"/>
      <c r="D115" s="53"/>
      <c r="E115" s="53"/>
      <c r="F115" s="53"/>
      <c r="G115" s="94"/>
      <c r="H115" s="95"/>
      <c r="I115" s="10"/>
      <c r="J115" s="10"/>
      <c r="K115" s="2"/>
      <c r="L115" s="4"/>
      <c r="M115" s="4"/>
      <c r="N115" s="53"/>
    </row>
    <row r="116" spans="1:14" ht="18.75" x14ac:dyDescent="0.3">
      <c r="A116" s="53"/>
      <c r="B116" s="53"/>
      <c r="C116" s="2"/>
      <c r="D116" s="2"/>
      <c r="E116" s="2"/>
      <c r="F116" s="53"/>
      <c r="G116" s="8"/>
      <c r="H116" s="9"/>
      <c r="I116" s="10"/>
      <c r="J116" s="10"/>
      <c r="K116" s="53"/>
      <c r="L116" s="4"/>
      <c r="M116" s="4"/>
      <c r="N116" s="53"/>
    </row>
    <row r="117" spans="1:14" ht="18.75" x14ac:dyDescent="0.3">
      <c r="A117" s="53"/>
      <c r="B117" s="53"/>
      <c r="C117" s="2"/>
      <c r="D117" s="2"/>
      <c r="E117" s="2"/>
      <c r="F117" s="53"/>
      <c r="G117" s="8"/>
      <c r="H117" s="9"/>
      <c r="I117" s="10"/>
      <c r="J117" s="10"/>
      <c r="K117" s="53"/>
      <c r="L117" s="4"/>
      <c r="M117" s="4"/>
      <c r="N117" s="53"/>
    </row>
    <row r="118" spans="1:14" ht="18.75" x14ac:dyDescent="0.3">
      <c r="A118" s="53"/>
      <c r="B118" s="53"/>
      <c r="C118" s="2"/>
      <c r="D118" s="2"/>
      <c r="E118" s="2"/>
      <c r="F118" s="53"/>
      <c r="G118" s="8"/>
      <c r="H118" s="9"/>
      <c r="I118" s="10"/>
      <c r="J118" s="10"/>
      <c r="K118" s="53"/>
      <c r="L118" s="4"/>
      <c r="M118" s="4"/>
      <c r="N118" s="53"/>
    </row>
  </sheetData>
  <sheetProtection algorithmName="SHA-512" hashValue="7hg4IM+K6cLWw3LbgsUsFooWdLW3AgYpcuwgGLqLpOJNfMnSea4e7Qo4N4c96HJ8YgH7jLGXyxgyCU6GWq/1WQ==" saltValue="qAR99FaVc+PO9L0TEcIRbA==" spinCount="100000" sheet="1" objects="1" scenarios="1"/>
  <protectedRanges>
    <protectedRange sqref="F110:G111" name="Intervallo9"/>
    <protectedRange sqref="G6:G103" name="Intervallo7"/>
    <protectedRange sqref="F6:F103" name="Intervallo6"/>
    <protectedRange algorithmName="SHA-512" hashValue="YOUlwtRo4GAd7WXFanrdzY5RxFa5goUUd+mfz1sy4Cl3uCKuoW1rCN4XN3uswJvMPE7JimqoQJHLt1xI+wjQWw==" saltValue="bbwuQ/1JWV107DPv7buiXA==" spinCount="100000" sqref="B6:B103" name="Intervallo4"/>
    <protectedRange algorithmName="SHA-512" hashValue="dI26SZ4tjh73zh8JAfp/Dik5ogRYpRPlVnCNodhH660o5mGaG3uni7QsWIshjtMDYNk09ccWg9z0Y2jR07iUYA==" saltValue="Kzk/ukOeXpPO3sk1b1y9BQ==" spinCount="100000" sqref="B4" name="Intervallo2"/>
    <protectedRange algorithmName="SHA-512" hashValue="PRJ4T3BotpLuEPurh/Cr28p9gyD0LsBOZMgF65oaJh+iKmWtdLeW6pWtoJc1V0ictKrPPmO2cB2xdvdDF0dOdg==" saltValue="4P1fixwECnvLyQKm/Wq2Gg==" spinCount="100000" sqref="B2" name="Intervallo1"/>
    <protectedRange algorithmName="SHA-512" hashValue="RUWmfEOYxJBNtp5e6dHMDd76jwxun/tiUK+IZjNp4MhnlVZU//taOn+b08dFYTY4QlQ0OM0YPf1jvtDh8A3hXA==" saltValue="Y24T0U5CJeZbNRd5aIOExg==" spinCount="100000" sqref="D6:D103" name="Intervallo5"/>
    <protectedRange sqref="F107:G108" name="Intervallo8"/>
  </protectedRanges>
  <mergeCells count="9">
    <mergeCell ref="B105:C105"/>
    <mergeCell ref="A106:A108"/>
    <mergeCell ref="F106:G106"/>
    <mergeCell ref="F112:G112"/>
    <mergeCell ref="F110:F111"/>
    <mergeCell ref="G110:G111"/>
    <mergeCell ref="F107:F108"/>
    <mergeCell ref="G107:G108"/>
    <mergeCell ref="F109:G109"/>
  </mergeCells>
  <dataValidations count="2">
    <dataValidation type="list" errorStyle="information" allowBlank="1" showDropDown="1" showInputMessage="1" showErrorMessage="1" errorTitle="MESSAGGIO ERRORE" error="In questa cella può essere immessa solo la parola COMPRESA oppure deve essere lasciata vuota" sqref="B10:B11 B13:B16 B23 B28 B31:B36 B65 B79 B85:B86 F31:G36 F10:G11 F13:G16 F23:G23 F28:G28 F65:G65 F79:G79 F85:G86 D28 D10:D11 D13:D16 D23 D31:D36 D65 D79 D85:D86">
      <formula1>$T$4</formula1>
    </dataValidation>
    <dataValidation type="whole" operator="greaterThan" allowBlank="1" showInputMessage="1" showErrorMessage="1" sqref="B22 F22:G22 D22">
      <formula1>99999</formula1>
    </dataValidation>
  </dataValidations>
  <pageMargins left="0.7" right="0.7" top="0.75" bottom="0.75" header="0.3" footer="0.3"/>
  <pageSetup paperSize="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Broker PIB</dc:creator>
  <cp:lastModifiedBy>utente06</cp:lastModifiedBy>
  <cp:lastPrinted>2023-07-12T07:07:57Z</cp:lastPrinted>
  <dcterms:created xsi:type="dcterms:W3CDTF">2022-07-04T15:13:27Z</dcterms:created>
  <dcterms:modified xsi:type="dcterms:W3CDTF">2023-07-12T07:08:05Z</dcterms:modified>
</cp:coreProperties>
</file>